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506" windowWidth="20730" windowHeight="11760" activeTab="1"/>
  </bookViews>
  <sheets>
    <sheet name="Contributor" sheetId="1" r:id="rId1"/>
    <sheet name="Data input" sheetId="2" r:id="rId2"/>
    <sheet name="Undo" sheetId="3" state="hidden" r:id="rId3"/>
    <sheet name="Indicators" sheetId="4" r:id="rId4"/>
  </sheets>
  <definedNames>
    <definedName name="_xlnm.Print_Area" localSheetId="1">'Data input'!$A$1:$T$354</definedName>
    <definedName name="_xlnm.Print_Area" localSheetId="3">'Indicators'!$A$1:$L$64</definedName>
  </definedNames>
  <calcPr fullCalcOnLoad="1"/>
</workbook>
</file>

<file path=xl/comments2.xml><?xml version="1.0" encoding="utf-8"?>
<comments xmlns="http://schemas.openxmlformats.org/spreadsheetml/2006/main">
  <authors>
    <author>mlz</author>
    <author>pmuro</author>
    <author>PRMM</author>
    <author>eiselbi</author>
  </authors>
  <commentList>
    <comment ref="D10" authorId="0">
      <text>
        <r>
          <rPr>
            <sz val="8"/>
            <rFont val="Tahoma"/>
            <family val="0"/>
          </rPr>
          <t>What is the name of the spatial data set (usually used to designate it)?   
                     (Name)</t>
        </r>
      </text>
    </comment>
    <comment ref="L4" authorId="1">
      <text>
        <r>
          <rPr>
            <b/>
            <sz val="8"/>
            <rFont val="Tahoma"/>
            <family val="0"/>
          </rPr>
          <t>pmuro:</t>
        </r>
        <r>
          <rPr>
            <sz val="8"/>
            <rFont val="Tahoma"/>
            <family val="0"/>
          </rPr>
          <t xml:space="preserve">
only for metadata that exists, without looking at the status of compliance</t>
        </r>
      </text>
    </comment>
    <comment ref="F10" authorId="2">
      <text>
        <r>
          <rPr>
            <sz val="8"/>
            <rFont val="Tahoma"/>
            <family val="0"/>
          </rPr>
          <t>Do metadata exist for that spatial data set?                                                                (Yes=1/No=0)</t>
        </r>
      </text>
    </comment>
    <comment ref="H10" authorId="2">
      <text>
        <r>
          <rPr>
            <sz val="8"/>
            <rFont val="Tahoma"/>
            <family val="0"/>
          </rPr>
          <t>What is the relevant area?         
(km2)                                                (Num)</t>
        </r>
      </text>
    </comment>
    <comment ref="I10" authorId="2">
      <text>
        <r>
          <rPr>
            <sz val="8"/>
            <rFont val="Tahoma"/>
            <family val="0"/>
          </rPr>
          <t>What is the actual area of the spatial data set?  
 (km2)                                                (Num)</t>
        </r>
      </text>
    </comment>
    <comment ref="K10" authorId="2">
      <text>
        <r>
          <rPr>
            <sz val="8"/>
            <rFont val="Tahoma"/>
            <family val="0"/>
          </rPr>
          <t>Is the metadata conformant to the implementing rules on metadata and the data set compliant to the related implementing rules on data specifications?
(Yes = 1, No = 0)</t>
        </r>
      </text>
    </comment>
    <comment ref="F279" authorId="2">
      <text>
        <r>
          <rPr>
            <b/>
            <sz val="8"/>
            <rFont val="Tahoma"/>
            <family val="2"/>
          </rPr>
          <t>If the service is a spatial data service:
Do metadata exist for that spatial data service?  
(Yes = 1, No = 0)</t>
        </r>
      </text>
    </comment>
    <comment ref="G10" authorId="2">
      <text>
        <r>
          <rPr>
            <sz val="8"/>
            <rFont val="Tahoma"/>
            <family val="0"/>
          </rPr>
          <t xml:space="preserve">Do  metadata exist for that spatial data set?   If yes:
a)Are the existing metadata conformant to implementing rules on metadata?             (Yes=1/No=0)
</t>
        </r>
      </text>
    </comment>
    <comment ref="L10" authorId="2">
      <text>
        <r>
          <rPr>
            <sz val="8"/>
            <rFont val="Tahoma"/>
            <family val="0"/>
          </rPr>
          <t xml:space="preserve">Do  metadata exist for that spatial data set?   If yes:
Is the metadata of that spatial data set accessible through a discovery service(s)?        
(Yes=1/No=0)
</t>
        </r>
      </text>
    </comment>
    <comment ref="L279" authorId="2">
      <text>
        <r>
          <rPr>
            <b/>
            <sz val="8"/>
            <rFont val="Tahoma"/>
            <family val="2"/>
          </rPr>
          <t>If metadata exist for the spatial data service:
Is this metadata accessible through a discovery service?     
(Yes=1/No=0)</t>
        </r>
      </text>
    </comment>
    <comment ref="M10" authorId="2">
      <text>
        <r>
          <rPr>
            <sz val="8"/>
            <rFont val="Tahoma"/>
            <family val="0"/>
          </rPr>
          <t>Is that spatial data set accessible through view service(s)?
(Yes=1/No=0)</t>
        </r>
      </text>
    </comment>
    <comment ref="N10" authorId="2">
      <text>
        <r>
          <rPr>
            <sz val="8"/>
            <rFont val="Tahoma"/>
            <family val="0"/>
          </rPr>
          <t>Is that spatial data set accessible through download service(s)?
(Yes=1/No=0)</t>
        </r>
      </text>
    </comment>
    <comment ref="P279" authorId="2">
      <text>
        <r>
          <rPr>
            <b/>
            <sz val="8"/>
            <rFont val="Tahoma"/>
            <family val="2"/>
          </rPr>
          <t>If the service is a network service  :
How many user requests are annually on that network service?   
 (Num)</t>
        </r>
        <r>
          <rPr>
            <sz val="8"/>
            <rFont val="Tahoma"/>
            <family val="0"/>
          </rPr>
          <t xml:space="preserve">
</t>
        </r>
      </text>
    </comment>
    <comment ref="Q279" authorId="2">
      <text>
        <r>
          <rPr>
            <b/>
            <sz val="8"/>
            <rFont val="Tahoma"/>
            <family val="2"/>
          </rPr>
          <t>If the  service is a network service                      :
Is the network service in conformity with the implementing rules on Network Services?
(Yes=1/No=0)</t>
        </r>
        <r>
          <rPr>
            <sz val="8"/>
            <rFont val="Tahoma"/>
            <family val="0"/>
          </rPr>
          <t xml:space="preserve">
</t>
        </r>
      </text>
    </comment>
    <comment ref="G279" authorId="2">
      <text>
        <r>
          <rPr>
            <b/>
            <sz val="8"/>
            <rFont val="Tahoma"/>
            <family val="2"/>
          </rPr>
          <t>If the service is a spatial data service and  metadata exist for that spatial data service:
Are the existing metadata conformant to implementing rules on metadata?   
(Yes=1/No=0)</t>
        </r>
        <r>
          <rPr>
            <sz val="8"/>
            <rFont val="Tahoma"/>
            <family val="0"/>
          </rPr>
          <t xml:space="preserve">
</t>
        </r>
      </text>
    </comment>
    <comment ref="C279" authorId="3">
      <text>
        <r>
          <rPr>
            <b/>
            <sz val="8"/>
            <rFont val="Tahoma"/>
            <family val="0"/>
          </rPr>
          <t>Is the service a spatial data service?
Yes =1, No = 0</t>
        </r>
        <r>
          <rPr>
            <sz val="8"/>
            <rFont val="Tahoma"/>
            <family val="0"/>
          </rPr>
          <t xml:space="preserve">
</t>
        </r>
      </text>
    </comment>
    <comment ref="D279" authorId="3">
      <text>
        <r>
          <rPr>
            <b/>
            <sz val="8"/>
            <rFont val="Tahoma"/>
            <family val="0"/>
          </rPr>
          <t>Is the service a network service?
Yes =1, No = 0</t>
        </r>
        <r>
          <rPr>
            <sz val="8"/>
            <rFont val="Tahoma"/>
            <family val="0"/>
          </rPr>
          <t xml:space="preserve">
</t>
        </r>
      </text>
    </comment>
    <comment ref="R279" authorId="3">
      <text>
        <r>
          <rPr>
            <b/>
            <sz val="8"/>
            <rFont val="Tahoma"/>
            <family val="0"/>
          </rPr>
          <t>Insert the name of the service.</t>
        </r>
      </text>
    </comment>
    <comment ref="S279" authorId="3">
      <text>
        <r>
          <rPr>
            <b/>
            <sz val="8"/>
            <rFont val="Tahoma"/>
            <family val="0"/>
          </rPr>
          <t>Insert the url of the service.</t>
        </r>
      </text>
    </comment>
    <comment ref="T279" authorId="3">
      <text>
        <r>
          <rPr>
            <b/>
            <sz val="8"/>
            <rFont val="Tahoma"/>
            <family val="0"/>
          </rPr>
          <t>Insert the themes the service refers to: pick one or more themes from the list of INSPIRE themes below the table. Insert the associated numbers from the list below, not the names. If the service is unspecific or applies to all themes then put 0.</t>
        </r>
      </text>
    </comment>
  </commentList>
</comments>
</file>

<file path=xl/comments4.xml><?xml version="1.0" encoding="utf-8"?>
<comments xmlns="http://schemas.openxmlformats.org/spreadsheetml/2006/main">
  <authors>
    <author>pmuro</author>
  </authors>
  <commentList>
    <comment ref="I4" authorId="0">
      <text>
        <r>
          <rPr>
            <b/>
            <sz val="8"/>
            <rFont val="Tahoma"/>
            <family val="0"/>
          </rPr>
          <t>pmuro:</t>
        </r>
        <r>
          <rPr>
            <sz val="8"/>
            <rFont val="Tahoma"/>
            <family val="0"/>
          </rPr>
          <t xml:space="preserve">
only for metadata that exists, without looking at the status of compliance</t>
        </r>
      </text>
    </comment>
  </commentList>
</comments>
</file>

<file path=xl/sharedStrings.xml><?xml version="1.0" encoding="utf-8"?>
<sst xmlns="http://schemas.openxmlformats.org/spreadsheetml/2006/main" count="1793" uniqueCount="604">
  <si>
    <t>Theme</t>
  </si>
  <si>
    <t>Existence</t>
  </si>
  <si>
    <t>Metadata</t>
  </si>
  <si>
    <t>Compliance</t>
  </si>
  <si>
    <t>MD Accesibility</t>
  </si>
  <si>
    <t>Use</t>
  </si>
  <si>
    <t>Annex</t>
  </si>
  <si>
    <t>I</t>
  </si>
  <si>
    <t>II</t>
  </si>
  <si>
    <t>III</t>
  </si>
  <si>
    <t>1. Statistical units</t>
  </si>
  <si>
    <t>2. Buildings</t>
  </si>
  <si>
    <t>3. Soil</t>
  </si>
  <si>
    <t>4. Land use</t>
  </si>
  <si>
    <t>5. Human health and safety</t>
  </si>
  <si>
    <t>6. Utility and governmental services</t>
  </si>
  <si>
    <t>7. Environmental monitoring facilities</t>
  </si>
  <si>
    <t>8. Production and industrial facilities</t>
  </si>
  <si>
    <t>9. Agricultural and aquaculture facilities</t>
  </si>
  <si>
    <t>10. Population distribution – demography</t>
  </si>
  <si>
    <t>11. Area management/restriction/regulation zones and reporting units</t>
  </si>
  <si>
    <t>12. Natural risk zones</t>
  </si>
  <si>
    <t>13. Atmospheric conditions</t>
  </si>
  <si>
    <t>14. Meteorological geographical features</t>
  </si>
  <si>
    <t>16. Sea regions</t>
  </si>
  <si>
    <t>18. Habitats and biotopes</t>
  </si>
  <si>
    <t>21. Mineral resources</t>
  </si>
  <si>
    <t>RA - Responsible authority within the MS</t>
  </si>
  <si>
    <t>View service</t>
  </si>
  <si>
    <t>Discovery service</t>
  </si>
  <si>
    <t>Download service</t>
  </si>
  <si>
    <t xml:space="preserve"> </t>
  </si>
  <si>
    <t>MDi1</t>
  </si>
  <si>
    <t>MDi2</t>
  </si>
  <si>
    <t>DSv2</t>
  </si>
  <si>
    <t>All services</t>
  </si>
  <si>
    <t>Discovery services</t>
  </si>
  <si>
    <t>View services</t>
  </si>
  <si>
    <t>Download services</t>
  </si>
  <si>
    <t>Transformation services</t>
  </si>
  <si>
    <t>Existence of MD</t>
  </si>
  <si>
    <t>Compliance of the MD</t>
  </si>
  <si>
    <t>DS Accesibility</t>
  </si>
  <si>
    <t>Invoke services</t>
  </si>
  <si>
    <t>NSi4</t>
  </si>
  <si>
    <t>NSi3</t>
  </si>
  <si>
    <t>DSi1</t>
  </si>
  <si>
    <t>DSi2</t>
  </si>
  <si>
    <t>Annex I</t>
  </si>
  <si>
    <t>Annex II</t>
  </si>
  <si>
    <t>Annex III</t>
  </si>
  <si>
    <t>All Annexes</t>
  </si>
  <si>
    <t>View Services</t>
  </si>
  <si>
    <t>View &amp; Download services</t>
  </si>
  <si>
    <t>NSi1</t>
  </si>
  <si>
    <t>Indicator Name</t>
  </si>
  <si>
    <t>Indicator Value</t>
  </si>
  <si>
    <t>Spatial Data Sets</t>
  </si>
  <si>
    <t>NSi2</t>
  </si>
  <si>
    <t>NSv3</t>
  </si>
  <si>
    <t>NSv4</t>
  </si>
  <si>
    <t>Indicator set</t>
  </si>
  <si>
    <t>Indicator</t>
  </si>
  <si>
    <t>Data Sets</t>
  </si>
  <si>
    <t>Services</t>
  </si>
  <si>
    <t>MD access</t>
  </si>
  <si>
    <t>MDi1.4</t>
  </si>
  <si>
    <t>MDi2.4</t>
  </si>
  <si>
    <t>MDv1.4</t>
  </si>
  <si>
    <t>MDv2.4</t>
  </si>
  <si>
    <t>DSi2.3</t>
  </si>
  <si>
    <t>DSi1.3</t>
  </si>
  <si>
    <t>DSv2.3</t>
  </si>
  <si>
    <t>MDv1.3</t>
  </si>
  <si>
    <t>MDi1.3</t>
  </si>
  <si>
    <t>MDi2.3</t>
  </si>
  <si>
    <t>MDv2.3</t>
  </si>
  <si>
    <t>DSi1.2</t>
  </si>
  <si>
    <t>DSi2.2</t>
  </si>
  <si>
    <t>MDi1.2</t>
  </si>
  <si>
    <t>MDi2.2</t>
  </si>
  <si>
    <t>DSv2.2</t>
  </si>
  <si>
    <t>MDv1.2</t>
  </si>
  <si>
    <t>MDv2.2</t>
  </si>
  <si>
    <t>DSv2.1</t>
  </si>
  <si>
    <t>MDv1.1</t>
  </si>
  <si>
    <t>MDv2.1</t>
  </si>
  <si>
    <t>DSi1.1</t>
  </si>
  <si>
    <t>DSi2.1</t>
  </si>
  <si>
    <t>MDi1.1</t>
  </si>
  <si>
    <t>MDi2.1</t>
  </si>
  <si>
    <t>NSi1.1</t>
  </si>
  <si>
    <t>NSi2.1</t>
  </si>
  <si>
    <t>NSi2.2</t>
  </si>
  <si>
    <t>NSv2.1</t>
  </si>
  <si>
    <t>NSv2.2</t>
  </si>
  <si>
    <t>NSv2.3</t>
  </si>
  <si>
    <t>NSv1.1</t>
  </si>
  <si>
    <t>NSi1.2</t>
  </si>
  <si>
    <t>NSv1.2</t>
  </si>
  <si>
    <t>NSi3.1</t>
  </si>
  <si>
    <t>NSv3.1</t>
  </si>
  <si>
    <t>NSi4.1</t>
  </si>
  <si>
    <t>NSv4.1</t>
  </si>
  <si>
    <t>NSi3.2</t>
  </si>
  <si>
    <t>NSi4.2</t>
  </si>
  <si>
    <t>NSv3.2</t>
  </si>
  <si>
    <t>NSi3.3</t>
  </si>
  <si>
    <t>NSi4.3</t>
  </si>
  <si>
    <t>NSv3.3</t>
  </si>
  <si>
    <t>NSv4.3</t>
  </si>
  <si>
    <t>NSi3.4</t>
  </si>
  <si>
    <t>NSi4.4</t>
  </si>
  <si>
    <t>NSv3.4</t>
  </si>
  <si>
    <t>NSv4.4</t>
  </si>
  <si>
    <t>NSi3.5</t>
  </si>
  <si>
    <t>NSi4.5</t>
  </si>
  <si>
    <t>NSv3.5</t>
  </si>
  <si>
    <t>NSv4.5</t>
  </si>
  <si>
    <t>Actual area</t>
  </si>
  <si>
    <t>Relevant area</t>
  </si>
  <si>
    <t>DSv_Num</t>
  </si>
  <si>
    <t>DSv_Num1</t>
  </si>
  <si>
    <t>DSv_Num2</t>
  </si>
  <si>
    <t>DSv_Num3</t>
  </si>
  <si>
    <t>NSv_NumAllServ</t>
  </si>
  <si>
    <t>NSv_NumDiscServ</t>
  </si>
  <si>
    <t>NSv_NumViewServ</t>
  </si>
  <si>
    <t>NSv_NumInvkServ</t>
  </si>
  <si>
    <t>DSv1_RelArea</t>
  </si>
  <si>
    <t>DSv1_ActArea</t>
  </si>
  <si>
    <t>MDv1_DS</t>
  </si>
  <si>
    <t>MDv2_DS</t>
  </si>
  <si>
    <t>DSv1.1_RelArea</t>
  </si>
  <si>
    <t>DSv1.1_ActArea</t>
  </si>
  <si>
    <t>DSv1.2_RelArea</t>
  </si>
  <si>
    <t>DSv1.2_ActArea</t>
  </si>
  <si>
    <t>NSv1.2_DiscServ</t>
  </si>
  <si>
    <t>NSv1.2_ViewServ</t>
  </si>
  <si>
    <t>NSv1.2_InvkServ</t>
  </si>
  <si>
    <t>DSv1.3_RelArea</t>
  </si>
  <si>
    <t>DSv1.3_ActArea</t>
  </si>
  <si>
    <t>MDv1.4_DiscServ</t>
  </si>
  <si>
    <t>MDv2.4_DiscServ</t>
  </si>
  <si>
    <t>MDv1.4_ViewServ</t>
  </si>
  <si>
    <t>MDv2.4_ViewServ</t>
  </si>
  <si>
    <t>MDv1.4_InvkServ</t>
  </si>
  <si>
    <t>MDv2.4_InvkServ</t>
  </si>
  <si>
    <t>Data Name</t>
  </si>
  <si>
    <t>Data Value</t>
  </si>
  <si>
    <t>Extend</t>
  </si>
  <si>
    <t>SubInd. Name</t>
  </si>
  <si>
    <t>SubInd. Value</t>
  </si>
  <si>
    <t>Type of service</t>
  </si>
  <si>
    <t>1. Coordinate reference systems</t>
  </si>
  <si>
    <t>2. Geographical grid systems</t>
  </si>
  <si>
    <t>3. Geographical names</t>
  </si>
  <si>
    <t>4. Administrative units</t>
  </si>
  <si>
    <t>6. Cadastral parcels</t>
  </si>
  <si>
    <t>7. Transport networks</t>
  </si>
  <si>
    <t>8. Hydrography</t>
  </si>
  <si>
    <t>9. Protected sites</t>
  </si>
  <si>
    <t>1. Elevation</t>
  </si>
  <si>
    <t>2. Land cover</t>
  </si>
  <si>
    <t>3. Orthoimaginery</t>
  </si>
  <si>
    <t>4. Geology</t>
  </si>
  <si>
    <t>Spatial Data Set</t>
  </si>
  <si>
    <t xml:space="preserve">Member State: </t>
  </si>
  <si>
    <t>Other services</t>
  </si>
  <si>
    <t>MDv1.4_OtherServ</t>
  </si>
  <si>
    <t>MDv2.4_OtherServ</t>
  </si>
  <si>
    <t>NSv1.2_OtherServ</t>
  </si>
  <si>
    <t>Spatial Data Services</t>
  </si>
  <si>
    <t>Numerator</t>
  </si>
  <si>
    <t>Denominator</t>
  </si>
  <si>
    <t>NSv4.2</t>
  </si>
  <si>
    <t>NSv1.1.1</t>
  </si>
  <si>
    <t>NSv2.1.1</t>
  </si>
  <si>
    <t>NSv2.2.1</t>
  </si>
  <si>
    <t>NSv2.3.1</t>
  </si>
  <si>
    <t>NSv1.1.2</t>
  </si>
  <si>
    <t>NSv2.1.2</t>
  </si>
  <si>
    <t>NSv2.2.2</t>
  </si>
  <si>
    <t>NSv2.3.2</t>
  </si>
  <si>
    <t>NSv2.3.3</t>
  </si>
  <si>
    <t>NSv2.2.3</t>
  </si>
  <si>
    <t>NSv2.1.3</t>
  </si>
  <si>
    <t>NSv1.1.3</t>
  </si>
  <si>
    <t>SDSv_Num</t>
  </si>
  <si>
    <t>SDSv_NumDiscServ</t>
  </si>
  <si>
    <t>SDSv_NumOtherServ</t>
  </si>
  <si>
    <t>NSv_NumDownServ</t>
  </si>
  <si>
    <t>NSv1.2_DownServ</t>
  </si>
  <si>
    <t>NSv_NumTransServ</t>
  </si>
  <si>
    <t>NSv1.2_TransServ</t>
  </si>
  <si>
    <t>MDv1.4_DownServ</t>
  </si>
  <si>
    <t>MDv2.4_DownServ</t>
  </si>
  <si>
    <t>MDv1.4_TransServ</t>
  </si>
  <si>
    <t>MDv2.4_TransServ</t>
  </si>
  <si>
    <t>Other service</t>
  </si>
  <si>
    <t>Spatial Data Service?</t>
  </si>
  <si>
    <t>Network Service?</t>
  </si>
  <si>
    <t>URL</t>
  </si>
  <si>
    <t>List of INSPIRE themes</t>
  </si>
  <si>
    <t>Coordinate reference systems</t>
  </si>
  <si>
    <t>Geographical grid systems</t>
  </si>
  <si>
    <t>Geographical names</t>
  </si>
  <si>
    <t>Administrative units</t>
  </si>
  <si>
    <t>Addresses</t>
  </si>
  <si>
    <t>Cadastral parcels</t>
  </si>
  <si>
    <t>Transport networks</t>
  </si>
  <si>
    <t>Hydrography</t>
  </si>
  <si>
    <t>Protected sites</t>
  </si>
  <si>
    <t>Elevation</t>
  </si>
  <si>
    <t>Land cover</t>
  </si>
  <si>
    <t>Orthoimagery</t>
  </si>
  <si>
    <t>Geology</t>
  </si>
  <si>
    <t>ANNEX I</t>
  </si>
  <si>
    <t>ANNEX II</t>
  </si>
  <si>
    <t>ANNEX III</t>
  </si>
  <si>
    <t>Statistical uni</t>
  </si>
  <si>
    <t>Buildings</t>
  </si>
  <si>
    <t>Soil</t>
  </si>
  <si>
    <t>Land use</t>
  </si>
  <si>
    <t>Human health and safety</t>
  </si>
  <si>
    <t>Utility and governmental services</t>
  </si>
  <si>
    <t>Environmental monitoring facilities</t>
  </si>
  <si>
    <t>Production and industrial facilities</t>
  </si>
  <si>
    <t>Agricultural and aquaculture facilities</t>
  </si>
  <si>
    <t>Population distribution — demography</t>
  </si>
  <si>
    <t>Area management/restriction/regulation zones and reporting units</t>
  </si>
  <si>
    <t>Natural risk zones</t>
  </si>
  <si>
    <t>Atmospheric conditions</t>
  </si>
  <si>
    <t>Meteorological geographical features</t>
  </si>
  <si>
    <t>Oceanographic geographical features</t>
  </si>
  <si>
    <t>Sea regions</t>
  </si>
  <si>
    <t>Bio-geographical regions</t>
  </si>
  <si>
    <t>Habitats and biotopes</t>
  </si>
  <si>
    <t>Species distribution</t>
  </si>
  <si>
    <t>Energy resources</t>
  </si>
  <si>
    <t>Mineral resources</t>
  </si>
  <si>
    <t>List related themes</t>
  </si>
  <si>
    <t>Name</t>
  </si>
  <si>
    <t>Name of the spatial data service</t>
  </si>
  <si>
    <t>URL of the network service</t>
  </si>
  <si>
    <t>Themes (Annex I, II, III) related to the spatial data service</t>
  </si>
  <si>
    <t>N.</t>
  </si>
  <si>
    <t>Unspecific, all</t>
  </si>
  <si>
    <t>Year the document refers to</t>
  </si>
  <si>
    <t>Member State</t>
  </si>
  <si>
    <t>Organisation</t>
  </si>
  <si>
    <t>E-mail</t>
  </si>
  <si>
    <t>Language</t>
  </si>
  <si>
    <t>http://publications.europa.eu/code/pdf/370000en.htm</t>
  </si>
  <si>
    <t>http://www.loc.gov/standards/iso639-2/</t>
  </si>
  <si>
    <t>Codelist (See ISO/TS 19139) based on alpha-3 codes of ISO 639-2. Use only three-letter codes from in ISO 639-2/B (bibliographic codes)
Find complete codelist for the 23 official EU languages below.</t>
  </si>
  <si>
    <t>The list of codes for the 23 official EU languages is:</t>
  </si>
  <si>
    <t>Bulgarian – bul Italian – ita</t>
  </si>
  <si>
    <t>Czech – cze Latvian – lav</t>
  </si>
  <si>
    <t>Danish – dan Lithuanian – lit</t>
  </si>
  <si>
    <t>Dutch – dut Maltese – mlt</t>
  </si>
  <si>
    <t>English – eng Polish – pol</t>
  </si>
  <si>
    <t>Estonian – est Portuguese – por</t>
  </si>
  <si>
    <t>Finnish – fin Romanian – rum</t>
  </si>
  <si>
    <t>French – fre Slovak – slo</t>
  </si>
  <si>
    <t>German – ger Slovenian – slv</t>
  </si>
  <si>
    <t>Greek – gre Spanish – spa</t>
  </si>
  <si>
    <t>Hungarian – hun Swedish – swe</t>
  </si>
  <si>
    <t>Irish – gle</t>
  </si>
  <si>
    <t>Codelist (See ISO/TS 19139) based on alpha-3 codes of ISO 639-2. Use only three-letter codes from in ISO 639-2/B (bibliographic codes), as defined at http://www.loc.gov/standards/iso639-2/</t>
  </si>
  <si>
    <t>ISO 3166-alpha-2 code, except for Greece and the United Kingdom, for which the abbreviations EL and UK are recommended.</t>
  </si>
  <si>
    <t>5. Addresses</t>
  </si>
  <si>
    <t>I.1</t>
  </si>
  <si>
    <t>I.2</t>
  </si>
  <si>
    <t>I.3</t>
  </si>
  <si>
    <t>I.4</t>
  </si>
  <si>
    <t>I.5</t>
  </si>
  <si>
    <t>I.6</t>
  </si>
  <si>
    <t>I.7</t>
  </si>
  <si>
    <t>I.8</t>
  </si>
  <si>
    <t>I.9</t>
  </si>
  <si>
    <t>II.1</t>
  </si>
  <si>
    <t>II.2</t>
  </si>
  <si>
    <t>II.3</t>
  </si>
  <si>
    <t>II.4</t>
  </si>
  <si>
    <t>III.1</t>
  </si>
  <si>
    <t>III.2</t>
  </si>
  <si>
    <t>III.3</t>
  </si>
  <si>
    <t>III.4</t>
  </si>
  <si>
    <t>III.5</t>
  </si>
  <si>
    <t>III.6</t>
  </si>
  <si>
    <t>III.7</t>
  </si>
  <si>
    <t>III.8</t>
  </si>
  <si>
    <t>III.9</t>
  </si>
  <si>
    <t>III.10</t>
  </si>
  <si>
    <t>III.11</t>
  </si>
  <si>
    <t>III.12</t>
  </si>
  <si>
    <t>III.13</t>
  </si>
  <si>
    <t>III.14</t>
  </si>
  <si>
    <t>III.15</t>
  </si>
  <si>
    <t>III.16</t>
  </si>
  <si>
    <t>III.17</t>
  </si>
  <si>
    <t>III.18</t>
  </si>
  <si>
    <t>III.19</t>
  </si>
  <si>
    <t>III.20</t>
  </si>
  <si>
    <t>III.21</t>
  </si>
  <si>
    <t>Τοπωνύμια Όρμων, Ακρωτηρίων, Νησιών, Νησίδων, Βραχονησίδων και Υφάλων</t>
  </si>
  <si>
    <t>Θέσεις Αεροδρομίων (1:250000)</t>
  </si>
  <si>
    <t>Υδρογραφία Ποταμών, Ακτών και Φυσικών και Τεχνητών Λιμνών (1:250000)</t>
  </si>
  <si>
    <t>Κύριες Πηγές (1:250000)</t>
  </si>
  <si>
    <t>Ψηφιακό Μοντέλο Εδάφους (30 m)</t>
  </si>
  <si>
    <t>Ψηφιακό Μοντέλο Εδάφους (100 m)</t>
  </si>
  <si>
    <t>Ψηφιακό Μοντέλο Εδάφους (250 m)</t>
  </si>
  <si>
    <t>Χάρτες Θορύβου</t>
  </si>
  <si>
    <t>Κέντρα Εξυπηρέτησης Πολιτών</t>
  </si>
  <si>
    <t>Εργοστάσια Παραγωγής Ηλεκτρικού Ρεύματος</t>
  </si>
  <si>
    <t>Μετεωρολογικά γεωγραφικά χαρακτηριστικά</t>
  </si>
  <si>
    <t>Βαθυμετρικά Δεδομένα</t>
  </si>
  <si>
    <t>gre</t>
  </si>
  <si>
    <t>CY</t>
  </si>
  <si>
    <t>Ministry of Interior</t>
  </si>
  <si>
    <t>ahadjiraftis@dls.moi.gov.cy</t>
  </si>
  <si>
    <t>Τμήμα Κτηματολογίου και Χωρομετρίας</t>
  </si>
  <si>
    <t>LTM/CGRS93</t>
  </si>
  <si>
    <t>Κυπριακό Γεωδαιτικό Σύστημα Αναφοράς LTM/CGRS93</t>
  </si>
  <si>
    <t>Ονόματα Επαρχιών</t>
  </si>
  <si>
    <t>Ονόματα Δήμων και Κοινοτήτων</t>
  </si>
  <si>
    <t>Ονόματα Ενοριών</t>
  </si>
  <si>
    <t>Ονόματα Οικισμών</t>
  </si>
  <si>
    <t>Τοπωνύμια</t>
  </si>
  <si>
    <t>Όνομα Κράτους και Ακτογραμμή</t>
  </si>
  <si>
    <t>Ονόματα Εκκλησιών</t>
  </si>
  <si>
    <t>Ονόματα Μοναστηριών</t>
  </si>
  <si>
    <t>Όρια Αποκλειστικής Οικονομικής Ζώνης</t>
  </si>
  <si>
    <t>Ακτογραμμή</t>
  </si>
  <si>
    <t>Όρια Επαρχιών</t>
  </si>
  <si>
    <t>Όρια Δήμων και Κοινοτήτων</t>
  </si>
  <si>
    <t>Όρια Ενοριών</t>
  </si>
  <si>
    <t>Γεωτεμάχια Κτηματολογίου (1:500 - 1:5000)</t>
  </si>
  <si>
    <t>Τμήμα Δημοσίων Έργων</t>
  </si>
  <si>
    <t>Βάση Δεδομένων Αξόνων Οδικού Δικτύου από Αεροφωτογραφίες</t>
  </si>
  <si>
    <t>Οδικό Δίκτυο 1:250000</t>
  </si>
  <si>
    <t>Λιμάνια (1:250000)</t>
  </si>
  <si>
    <t>Φράγματα (1:250000)</t>
  </si>
  <si>
    <t>Περιοχές NATURA 2000</t>
  </si>
  <si>
    <t>Ισοϋψείς Καμπύλες Ισοδιάστασης 5μ</t>
  </si>
  <si>
    <t>Ισοϋψείς Καμπύλες Ισοδιάστασης 25μ</t>
  </si>
  <si>
    <t>Ισοϋψείς Καμπύλες Ισοδιάστασης 100μ</t>
  </si>
  <si>
    <t>Τμήμα Περιβάλλοντος</t>
  </si>
  <si>
    <t>Κυπριακός Οργανισμός Αγροτικών Πληρωμών</t>
  </si>
  <si>
    <t>Τμήμα Γεωλογικής Επισκόπησης</t>
  </si>
  <si>
    <t>Στατιστική Υπηρεσία Κύπρου</t>
  </si>
  <si>
    <t>Απογραφικά τμήματα</t>
  </si>
  <si>
    <t>Εγγεγραμμένα κτίρια Κτηματολογίου</t>
  </si>
  <si>
    <t>Πολεοδομικές Ζώνες</t>
  </si>
  <si>
    <t>Δεδομένα ατμοσφαιρικής ρύπανσης</t>
  </si>
  <si>
    <t>Υπουργείο Εργασίας</t>
  </si>
  <si>
    <t>Μετεωρολογική Υπηρεσία</t>
  </si>
  <si>
    <t>Μετεωρολογικά Δεδομένα</t>
  </si>
  <si>
    <t>Όρια Βρετανικών Βάσεων</t>
  </si>
  <si>
    <t>Άξονες Οδών με Πληροφορίες Οδοαρίθμησης (1:500 - 1:5000)</t>
  </si>
  <si>
    <t>Τμήμα Αναπτύξεως Υδάτων</t>
  </si>
  <si>
    <t>Λεκάνες και υπο-λεκάνες απορροής ποταμών.</t>
  </si>
  <si>
    <t>Τμήμα Κτηματολογίου και Χωρομετρίας και Τμήμα Πολεοδομίας και Οικήσεως</t>
  </si>
  <si>
    <t>Περιοχές Προστασίας που περιλαμβάνονται στις πολεοδομικές ζώνες</t>
  </si>
  <si>
    <t>Δορυφορικές εικόνες 2004</t>
  </si>
  <si>
    <t>Δορυφορικές εικόνες 2008</t>
  </si>
  <si>
    <t>Δορυφορικές εικόνες 2009</t>
  </si>
  <si>
    <t>Δορυφορικές εικόνες 2010</t>
  </si>
  <si>
    <t>Δορυφορικές εικόνες 2011</t>
  </si>
  <si>
    <t>Συμβούλιο Αποχετεύσεων Λευκωσίας</t>
  </si>
  <si>
    <t>Συμβούλιο Αποχετεύσεων Λεμεσού-Αμαθούντας</t>
  </si>
  <si>
    <t>Συμβούλιο Αποχετεύσεων Λάρνακας</t>
  </si>
  <si>
    <t>Συμβούλιο Αποχετεύσεων Πάφου</t>
  </si>
  <si>
    <t>Δίκτυο Αποχετεύσεων</t>
  </si>
  <si>
    <t>Συμβούλιο Αποχετεύσεων Αγίας Νάπας-Παραλιμνίου</t>
  </si>
  <si>
    <t>Υπουργείο Εσωτερικών</t>
  </si>
  <si>
    <t>Χώροι Διαχείρισης Αποβλήτων</t>
  </si>
  <si>
    <t>Ρυθμιστική Αρχή Ενέργειας Κύπρου</t>
  </si>
  <si>
    <t>Εγκαταστάσεις και δίκτυα ενέργειας</t>
  </si>
  <si>
    <t>Συμβούλιο Υδατοπρομήθειας Λευκωσίας</t>
  </si>
  <si>
    <t>Δίκτυο υδροδότησης</t>
  </si>
  <si>
    <t>Συμβούλιο Υδατοπρομήθειας Λεμεσού</t>
  </si>
  <si>
    <t>Συμβούλιο Υδατοπρομήθειας Λάρνακας</t>
  </si>
  <si>
    <t>Συμβούλιο Υδατοπρομήθειας Πάφου</t>
  </si>
  <si>
    <t>Διοίκηση Πολιτικής Άμυνας</t>
  </si>
  <si>
    <t>Χώροι πολιτικής προστασίας</t>
  </si>
  <si>
    <t>Κρατικές Υπηρεσίες</t>
  </si>
  <si>
    <t>Νοσοκομεία</t>
  </si>
  <si>
    <t>Σχολεία</t>
  </si>
  <si>
    <t>Τμήμα Κτηματολογίου και Χωρομετρίας και Υπουργείο Παιδείας</t>
  </si>
  <si>
    <t>Τμήμα Κτηματολογίου και Χωρομετρίας και Υπουργείο Υγείας</t>
  </si>
  <si>
    <t>Τμήμα Ταχυδρομικών Υπηρεσιών</t>
  </si>
  <si>
    <t>Ταχυδρομικοί Τομείς</t>
  </si>
  <si>
    <t>Δίκτυο Εξυπηρέτησης Ταχυδρομείου</t>
  </si>
  <si>
    <t>Γραφείο Επιτρόπου Ρύθμισης Ηλεκτρονικών Επικοινωνιών και Ταχυδρομείων</t>
  </si>
  <si>
    <t>Δίκτυα Τηλεπικοινωνιών</t>
  </si>
  <si>
    <t>Πυροσβεστική Υπηρεσία</t>
  </si>
  <si>
    <t>Υπηρεσίες Πυροσβεστικού Σώματος</t>
  </si>
  <si>
    <t>Εγκαταστάσεις παρακολούθησης περιβάλλοντος</t>
  </si>
  <si>
    <t>Υπουργείο Εργασίας και Κοινωνικών Ασφαλίσεων</t>
  </si>
  <si>
    <t>Εγκαταστάσεις παρακολούθησης της ατμόσφαιρας</t>
  </si>
  <si>
    <t>Μετεωρολογική Υπηρεσίας</t>
  </si>
  <si>
    <t>Εγκαταστάσεις παρακολούθησης του περιβάλλοντος</t>
  </si>
  <si>
    <t>Ινστιτούτο Γεωργικών Ερευνών</t>
  </si>
  <si>
    <t>Εγκαταστάσεις παρακολούθησης</t>
  </si>
  <si>
    <t>Α.Η.Κ.</t>
  </si>
  <si>
    <t>Εργοστάσια Παραγωγής Ενέργειας</t>
  </si>
  <si>
    <t>Τμήμα Γεωργίας</t>
  </si>
  <si>
    <t>Τμήμα Αλιείας</t>
  </si>
  <si>
    <t>Ιχθυοκαλλιέργειες</t>
  </si>
  <si>
    <t>Τμήμα Δασών</t>
  </si>
  <si>
    <t>Ποταμοί (1:250000)</t>
  </si>
  <si>
    <t>Λίμνες και υδατοφράκτες</t>
  </si>
  <si>
    <t>Γραμμή Προστασίας της Παραλίας</t>
  </si>
  <si>
    <t>Δήμοι και κοινότητες</t>
  </si>
  <si>
    <t>Άξονες Οδών με Πληροφορίες Οδοαρίθμησης</t>
  </si>
  <si>
    <t>Οδηγός Ταχυδρομικού Κώδικα</t>
  </si>
  <si>
    <t>Δίκτυο Αποχετεύσεων λυμάτων, ομβρίων και αντλιοστασίων</t>
  </si>
  <si>
    <t>Βάση Δεδομένων Αξόνων Οδικού Δικτύου Μεγάλης Κλίμακας (Κλάδος Χαρτογραφίας)</t>
  </si>
  <si>
    <t>Διευρωπαϊκό Οδικό Δίκτυο</t>
  </si>
  <si>
    <t>Αποκλειστική Οικονομική Ζώνη</t>
  </si>
  <si>
    <t>Βαθυμετρικά δεδομένα</t>
  </si>
  <si>
    <t>Ισοβαθείς καμπύλες</t>
  </si>
  <si>
    <t>Αεροφωτογραφίες 50 εκ. 1964 B&amp;W</t>
  </si>
  <si>
    <t>Αεροφωτογραφίες 50 εκ. 1993 B&amp;W</t>
  </si>
  <si>
    <t>Αεροφωτογραφίες 50 εκ. 2008</t>
  </si>
  <si>
    <t>Θέσεις κτιρίων (σημεία) από αεροφωτογραφίες και δορυφορικές εικόνες 2008-2011</t>
  </si>
  <si>
    <t>Τμήμα Επιθεώρησης Εργασίας</t>
  </si>
  <si>
    <t>Εγκαταστάσεις παραγωγής και βιομηχανικές εγκαταστάσεις</t>
  </si>
  <si>
    <t>Δήμος Παραλιμνίου</t>
  </si>
  <si>
    <t>Αριθμήσεις οδών σε σχέση με τα τεμάχια</t>
  </si>
  <si>
    <t>Υπουργείο Υγείας, Μονάδα Παρακολούθησης Υγείας</t>
  </si>
  <si>
    <t>Γεωχωρικά δεδομένα θανάτων</t>
  </si>
  <si>
    <t>Γεωχωρικά δεδομένα περιστατικών καρκίνου</t>
  </si>
  <si>
    <t>Απογραφικά τμήματα - Κατανομή πληθυσμού</t>
  </si>
  <si>
    <t>Τμήμα Μετεωρολογικών Υπηρεσιών</t>
  </si>
  <si>
    <t>Ατμοσφαιρικές συνθήκες</t>
  </si>
  <si>
    <t>Σημαντικές πηγές</t>
  </si>
  <si>
    <t>Δίκτυο ποταμών σε διάφορες τάξεις</t>
  </si>
  <si>
    <t>Υδατικά Σώματα Λιμνών (ΟΠΥ)</t>
  </si>
  <si>
    <t xml:space="preserve">Φράγματα </t>
  </si>
  <si>
    <t>Λεκάνες Απορροής Φραγμάτων</t>
  </si>
  <si>
    <t>Υδροφορείς</t>
  </si>
  <si>
    <t>Υπόγεια Υδατικά Σώματα (ΟΠΥ)</t>
  </si>
  <si>
    <t>Δίκτυο Ύδρευσης</t>
  </si>
  <si>
    <t>Αντλιοστάσια Ύδρευσης</t>
  </si>
  <si>
    <t>Δίκτυο Αποχέτευσης</t>
  </si>
  <si>
    <t>Αντλιοστάσια Αποχέτευσης</t>
  </si>
  <si>
    <t>Σημεία παρακολούθησης ποιότητας και ποσότητας υπογείων νερών (ΟΠΥ)</t>
  </si>
  <si>
    <t>Σημεία παρακολούθησης ποιότητας και ποσότητας υπογείων νερών (ΕΔ)</t>
  </si>
  <si>
    <t>Σημεία παρακολούθησης ποιότητας και ποσότητας επιφανειακών νερών (ΟΠΥ) ποταμοί</t>
  </si>
  <si>
    <t>Σημεία παρακολούθησης ποιότητας και ποσότητας επιφανειακών νερών (ΕΔ) ποταμοί</t>
  </si>
  <si>
    <t>Σημεία παρακολούθησης ποιότητας επιφανειακών νερών (ΟΠΥ) φράγματα</t>
  </si>
  <si>
    <t>Σημεία παρακολούθησης ποιότητας επιφανειακών νερών (ΕΔ) φράγματα</t>
  </si>
  <si>
    <t>Σημεία παρακολούθησης ποιότητας ανακυκλωμένου νερού</t>
  </si>
  <si>
    <t>Αφαλατώσεις</t>
  </si>
  <si>
    <t>Διϋλιστήρια νερού</t>
  </si>
  <si>
    <t>Σταθμοί επεξεργασίας λυμάτων</t>
  </si>
  <si>
    <t>Υδατοδεξαμενές</t>
  </si>
  <si>
    <t>Δεξαμενές αποθήκευσης ανακυκλωμένου νερού</t>
  </si>
  <si>
    <t>Δίκτυα Άρδευσης</t>
  </si>
  <si>
    <t>Δίκτυα Άρδευσης Ανακυκλωμένου Νερού</t>
  </si>
  <si>
    <t>Υδατοδεξαμενές άρδευσης</t>
  </si>
  <si>
    <t>Αντλιοστάσια αρδευτικών έργων</t>
  </si>
  <si>
    <t>Υδρολογικές περιφέρειες</t>
  </si>
  <si>
    <t>Όρια αποχετευτικών έργων</t>
  </si>
  <si>
    <t>Όρια αρδευτικών έργων</t>
  </si>
  <si>
    <t>Όρια υδατοπρομήθειας</t>
  </si>
  <si>
    <t>Σημεία απόρριψης ανακυκλωμένου νερού</t>
  </si>
  <si>
    <t>Λεκάνη απορροής (ΟΠΥ)</t>
  </si>
  <si>
    <t>Ζώνες προστασίας πηγών επιφανειακού νερού (φράγματα-πόσιμο)</t>
  </si>
  <si>
    <t>Ζώνες προστασίας πηγών υπόγειου νερού για ύδρευση (γεωτρήσεις)</t>
  </si>
  <si>
    <t>Περιοχές επικινδυνότητας έναντι πλημμύρας</t>
  </si>
  <si>
    <t>Δείκτης Ξηρασίας SPI</t>
  </si>
  <si>
    <t>Υπηρεσία Θήρας και Πανίδας</t>
  </si>
  <si>
    <t>Κατανομές ειδών πανίδας και αγρινού</t>
  </si>
  <si>
    <t>Απαγορευμένες περιοχές κυνηγίου</t>
  </si>
  <si>
    <t>Περιοχές εξάσκησης κυνηγετικών σκύλων</t>
  </si>
  <si>
    <t>Φυσικές πηγές</t>
  </si>
  <si>
    <t>Βιοκλιματικές ζώνες</t>
  </si>
  <si>
    <t>Εθνικά πάρκα και περιοχές προστασίας της φύσης</t>
  </si>
  <si>
    <t>Κόκκινο βιβλίο της Κυπριακής χλωρίδας</t>
  </si>
  <si>
    <t>Σπάνια φυτά και οικότοποι σύμφωνα με το έρθρο 17 της οδηγίας 92/43 ΕΟΚ</t>
  </si>
  <si>
    <t>Εκδρομικοί χώροι</t>
  </si>
  <si>
    <t>Κατασκηνωτικοί χώροι εντός του κρατικού δάσους</t>
  </si>
  <si>
    <t>Marine Protected Area</t>
  </si>
  <si>
    <t>Κρατικά δάση</t>
  </si>
  <si>
    <t>Υποδομή πυροπροστασίας</t>
  </si>
  <si>
    <t>Χωματόδρομοι και δασικοί δρόμοι μέσα στα κρατικά δάση</t>
  </si>
  <si>
    <t>Υδρογραφικό δίκτυο μέσα στα δάση</t>
  </si>
  <si>
    <t>Διαχειριστικές μονάδες κρατικών δασών (διαμερίσματα)</t>
  </si>
  <si>
    <t>Στρωμάτωση κρατικών δασών (κατά βλάστηση)</t>
  </si>
  <si>
    <t>Αντλιοστάσια λυμάτων</t>
  </si>
  <si>
    <t>Εργοστάσια επεξεργασίας λυμάτων</t>
  </si>
  <si>
    <t>Υπηρεσία Μεταλλείων</t>
  </si>
  <si>
    <t>Μεταλλεία</t>
  </si>
  <si>
    <t>Λατομεία</t>
  </si>
  <si>
    <t>Περιοχές ερευνών μεταλλευμάτων και λατομικών υλικών από ιδιώτες</t>
  </si>
  <si>
    <t>Αστυνομία Κύπρου</t>
  </si>
  <si>
    <t>Όρια Αστυνομικών Σταθμών και Αστυνομικών Διευθύνσεων</t>
  </si>
  <si>
    <t>Στατιστικά στοιχεία εγκλήματος</t>
  </si>
  <si>
    <t>Στατιστικά στοιχεία τροχαίων δυστυχημάτων</t>
  </si>
  <si>
    <t>Γεωχωρικά δεδομένα γεννήσεων δημόσιων νοσηλευτηρίων (Αρχείο γεννήσεων)</t>
  </si>
  <si>
    <t>Κτηνιατρικές Υπηρεσίες</t>
  </si>
  <si>
    <t>Χωρικά δεδομένα για εκμεταλλεύσεις αιγοπροβάτων, βοοειδών, χοίρων και πτηνών</t>
  </si>
  <si>
    <t>Εγκαταστάσεις τροφίμων ζωικής προέλευσης</t>
  </si>
  <si>
    <t>Διευθύνσεις</t>
  </si>
  <si>
    <t>Ουδέτερη ζώνη</t>
  </si>
  <si>
    <t>Δάση</t>
  </si>
  <si>
    <t>Υγρότοποι</t>
  </si>
  <si>
    <t>Κτίρια</t>
  </si>
  <si>
    <t>Βιομηχανίες</t>
  </si>
  <si>
    <t>Ζώνες φυσικών κινδύνων</t>
  </si>
  <si>
    <t>Καιρικές συνθήκες</t>
  </si>
  <si>
    <t>Τμήμα Αρχαιοτήτων</t>
  </si>
  <si>
    <t>Τεμάχια αρχαίων μνημείων</t>
  </si>
  <si>
    <t>Στοιχεία Θαλάσσιου Περιβάλλοντος</t>
  </si>
  <si>
    <t>Τμήμα Αλιείας και Θαλάσσιων Ερευνών</t>
  </si>
  <si>
    <t>Αγροτεμάχια LPIS 2012</t>
  </si>
  <si>
    <t>Γεωργικές Περιοχές</t>
  </si>
  <si>
    <t>Ευαίσθητες περιοχές στην απερήμωση</t>
  </si>
  <si>
    <t>Περιοχές νερών κολύμβησης</t>
  </si>
  <si>
    <t>Κάλυψη Γης (Corine Land Cover) 2000-2006</t>
  </si>
  <si>
    <t>Κάλυψη Γης (Corine Land Cover) 2006-2012</t>
  </si>
  <si>
    <t>Corine Land Cover 2000 CLC 2000</t>
  </si>
  <si>
    <t>Corine Land Cover 2006 CLC 2006</t>
  </si>
  <si>
    <t>Corine Land Cover 2012 CLC 2012</t>
  </si>
  <si>
    <t>Δασικές Περιοχές - Πυκνότητα</t>
  </si>
  <si>
    <t>Δασικές Περιοχές - Δενδροκάλυψη</t>
  </si>
  <si>
    <t>High Nature Value</t>
  </si>
  <si>
    <t>Imperviousness</t>
  </si>
  <si>
    <t>Άδεια IPPC</t>
  </si>
  <si>
    <t>Μόνιμες Δειγματοληπτικές Επιφάνειες Οικοτόπων - Monitoring Scheme</t>
  </si>
  <si>
    <t>Μόνιμες Δειγματοληπτικές Επιφάνειες Ειδών - Monitoring Scheme</t>
  </si>
  <si>
    <t>Τμήμα Κτηματολογίου και Χωρομετρίας, Τμήμα Περιβάλλοντος</t>
  </si>
  <si>
    <t>Ζώνες Προστασίας από θόρυβο</t>
  </si>
  <si>
    <t>Soil Ceiling</t>
  </si>
  <si>
    <t>Water bodies</t>
  </si>
  <si>
    <t>Wetlands</t>
  </si>
  <si>
    <t>Βιογεωγραφικές περιοχές</t>
  </si>
  <si>
    <t>Κατανομή Ειδών</t>
  </si>
  <si>
    <t>Κατανομή τύπων οικοτόπων</t>
  </si>
  <si>
    <t>Γεωμορφώματα</t>
  </si>
  <si>
    <t>Γεωλογία/Μητρικό πέτρωμα</t>
  </si>
  <si>
    <t>Γεωλογία/Υδροφόροι Ορίζοντες</t>
  </si>
  <si>
    <t>Γεωλογία/Γεωμορφολογία</t>
  </si>
  <si>
    <t>NVZ</t>
  </si>
  <si>
    <t>Hazard Zones, ζώνες φυσικών δεδομένων, κατολοσθήσεις, καθιζήσεις, διογκούμενα εδάφη</t>
  </si>
  <si>
    <t>Earthquakes, Ζώνες φυσικών δεδομένων/σεισμοί</t>
  </si>
  <si>
    <t>Minerals, Ορυκτοί πόροι, μεταλλεύματα και βιομηχανικά μεταλλεύματα</t>
  </si>
  <si>
    <t>Εγκαταστάσεις παρακολούθησης Περιβάλλοντος</t>
  </si>
  <si>
    <t>http://www.airquality.gov.cy</t>
  </si>
  <si>
    <t>http://www.prtr.dli.mlsi.gov.cy</t>
  </si>
  <si>
    <t>Γεωτεμάχια Κτηματολογίου</t>
  </si>
  <si>
    <t>Ι.6</t>
  </si>
  <si>
    <t>http://parcel.dls.moi.gov.cy</t>
  </si>
  <si>
    <t>Yπηρεσία εντοπισμού θέσης CYPOS - Εγγραφή: http://213.7.195.11/sbc/</t>
  </si>
  <si>
    <t>Yπηρεσία εντοπισμού θέσης CYPOS - Postprocessing: http://213.7.195.11/spiderweb</t>
  </si>
  <si>
    <t>Μετεωρολογικές παρατηρήσεις</t>
  </si>
  <si>
    <t>http://www.gov.cy/ms</t>
  </si>
  <si>
    <t>Μετεωρολογικές παράμετροι-τοποθεσίες μετρήσεων</t>
  </si>
  <si>
    <t>Εγκαταστάσεις αποχετευτικού δικτύου</t>
  </si>
  <si>
    <t>Μονοπάτια μελέτης της φύσης</t>
  </si>
  <si>
    <t>Ετήσιες άδειες χρήσης κρατικής δασικής γης στην περιοχή Κοκκινοχωριών</t>
  </si>
  <si>
    <t>http://www.moa.gov.cy/ms</t>
  </si>
  <si>
    <t>Οδηγός ταχυδρομικού κώδικα</t>
  </si>
  <si>
    <t>http://www.cypruspost.gov.cy</t>
  </si>
  <si>
    <t>Τμήμα Πολεοδομίας και Οικήσεως</t>
  </si>
  <si>
    <t>Πολεοδομικές ζώνες</t>
  </si>
  <si>
    <t>http://www.moi.gov.cy/tph</t>
  </si>
  <si>
    <t>Τμήμα Κτηματολογίου και Χωρομετρίας, EuroGeographics</t>
  </si>
  <si>
    <t>EuroGeoNames</t>
  </si>
  <si>
    <t>EuroGeonames</t>
  </si>
  <si>
    <t>http://ec2-50-19-212-160.compute-1.amazonaws.com/EGNol/</t>
  </si>
  <si>
    <t>Ι.3</t>
  </si>
  <si>
    <t>Κατοικημένες περιοχές (Built-up Areas) - Πολύγωνα</t>
  </si>
  <si>
    <t>Κέντρα δήμων και κοινοτήτων</t>
  </si>
  <si>
    <t>Ονόματα δασών, ποταμών, λιμνών και περιοχών</t>
  </si>
  <si>
    <t>Δασικά τεμάχια</t>
  </si>
  <si>
    <t>Μοναστήρια</t>
  </si>
  <si>
    <t>Εκκλησίες</t>
  </si>
  <si>
    <t>Τεμένη</t>
  </si>
  <si>
    <t>Στάδια/Γήπεδα</t>
  </si>
  <si>
    <t>Κρατικά κτίρια</t>
  </si>
  <si>
    <t>Δορυφορικές εικόνες Landsat 2011-2012, Res 30m</t>
  </si>
  <si>
    <t>Κτηνοτροφικές Περιοχές</t>
  </si>
  <si>
    <t>Περιοχές με χαρακτηριστικά εδάφους</t>
  </si>
  <si>
    <t>Δήμος Αγίας Νάπας</t>
  </si>
  <si>
    <t>Τμήμα Αναδασμού</t>
  </si>
  <si>
    <t>Χρήσεις γης - περιοχές αναδασμού</t>
  </si>
  <si>
    <t>Κάλυψη γης - περιοχές αναδασμού</t>
  </si>
  <si>
    <t>Τμήμα Ηλεκτρονικών Επικοινωνιών</t>
  </si>
  <si>
    <t>Σταθμοί ραδιοεπικοινωνιών</t>
  </si>
  <si>
    <t>Ζώνες διαχείρισης/περιορισμού/ρύθμισης εκτάσεων και μονάδες αναφοράς</t>
  </si>
  <si>
    <t>http://www2.emf.mcw.gov.cy/emf/</t>
  </si>
  <si>
    <t>Αρχή Ηλεκτρισμού Κύπρου</t>
  </si>
  <si>
    <t>Σύστημα Μεταφοράς ΑΗΚ</t>
  </si>
  <si>
    <t>Σύστημα Διανομής ΑΗΚ</t>
  </si>
  <si>
    <t>Τηλεπικοινωνιακό Δίκτυο ΑΗΚ</t>
  </si>
  <si>
    <t>Αεροφωτογραφίες 50 εκ. 2014</t>
  </si>
  <si>
    <t>Αεροφωτογραφίες 10 εκ. 2014</t>
  </si>
  <si>
    <t>Ισοϋψείς Καμπύλες Ισοδιάστασης 1μ</t>
  </si>
  <si>
    <t>Ψηφιακό Μοντέλο Εδάφους (1 m)</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</si>
</sst>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Vrai&quot;;&quot;Vrai&quot;;&quot;Faux&quot;"/>
    <numFmt numFmtId="189" formatCode="&quot;Actif&quot;;&quot;Actif&quot;;&quot;Inactif&quot;"/>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0.000"/>
    <numFmt numFmtId="195" formatCode="[$-C0A]dddd\,\ dd&quot; de &quot;mmmm&quot; de &quot;yyyy"/>
    <numFmt numFmtId="196" formatCode="&quot;Yes&quot;;&quot;Yes&quot;;&quot;No&quot;"/>
    <numFmt numFmtId="197" formatCode="&quot;True&quot;;&quot;True&quot;;&quot;False&quot;"/>
    <numFmt numFmtId="198" formatCode="&quot;On&quot;;&quot;On&quot;;&quot;Off&quot;"/>
  </numFmts>
  <fonts count="52">
    <font>
      <sz val="10"/>
      <name val="Arial"/>
      <family val="0"/>
    </font>
    <font>
      <b/>
      <sz val="10"/>
      <name val="Arial"/>
      <family val="2"/>
    </font>
    <font>
      <sz val="8"/>
      <name val="Arial"/>
      <family val="0"/>
    </font>
    <font>
      <sz val="8"/>
      <name val="Tahoma"/>
      <family val="0"/>
    </font>
    <font>
      <b/>
      <sz val="8"/>
      <name val="Tahoma"/>
      <family val="0"/>
    </font>
    <font>
      <u val="single"/>
      <sz val="10"/>
      <color indexed="12"/>
      <name val="Arial"/>
      <family val="0"/>
    </font>
    <font>
      <u val="single"/>
      <sz val="10"/>
      <color indexed="36"/>
      <name val="Arial"/>
      <family val="0"/>
    </font>
    <font>
      <b/>
      <sz val="14"/>
      <name val="Arial"/>
      <family val="2"/>
    </font>
    <font>
      <b/>
      <sz val="12"/>
      <name val="Arial"/>
      <family val="2"/>
    </font>
    <font>
      <i/>
      <sz val="10"/>
      <name val="Arial"/>
      <family val="0"/>
    </font>
    <font>
      <sz val="12"/>
      <name val="Arial"/>
      <family val="2"/>
    </font>
    <font>
      <sz val="14"/>
      <name val="Arial"/>
      <family val="0"/>
    </font>
    <font>
      <sz val="10"/>
      <color indexed="63"/>
      <name val="Arial"/>
      <family val="2"/>
    </font>
    <font>
      <sz val="10"/>
      <color indexed="58"/>
      <name val="Arial"/>
      <family val="2"/>
    </font>
    <font>
      <sz val="10"/>
      <color indexed="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53"/>
        <bgColor indexed="64"/>
      </patternFill>
    </fill>
    <fill>
      <patternFill patternType="solid">
        <fgColor indexed="13"/>
        <bgColor indexed="64"/>
      </patternFill>
    </fill>
    <fill>
      <patternFill patternType="solid">
        <fgColor indexed="41"/>
        <bgColor indexed="64"/>
      </patternFill>
    </fill>
    <fill>
      <patternFill patternType="solid">
        <fgColor indexed="51"/>
        <bgColor indexed="64"/>
      </patternFill>
    </fill>
    <fill>
      <patternFill patternType="solid">
        <fgColor indexed="15"/>
        <bgColor indexed="64"/>
      </patternFill>
    </fill>
    <fill>
      <patternFill patternType="solid">
        <fgColor indexed="9"/>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style="thin"/>
    </border>
    <border>
      <left>
        <color indexed="63"/>
      </left>
      <right style="medium"/>
      <top>
        <color indexed="63"/>
      </top>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thin"/>
    </border>
    <border>
      <left style="medium"/>
      <right style="medium"/>
      <top style="thin"/>
      <bottom style="thin"/>
    </border>
    <border>
      <left style="medium"/>
      <right style="medium"/>
      <top>
        <color indexed="63"/>
      </top>
      <bottom style="thin"/>
    </border>
    <border>
      <left style="medium"/>
      <right style="medium"/>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color indexed="63"/>
      </right>
      <top style="thin"/>
      <bottom>
        <color indexed="63"/>
      </bottom>
    </border>
    <border>
      <left style="medium"/>
      <right style="medium"/>
      <top style="thin"/>
      <bottom>
        <color indexed="63"/>
      </botto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style="medium"/>
      <top style="medium"/>
      <bottom>
        <color indexed="63"/>
      </bottom>
    </border>
    <border>
      <left>
        <color indexed="63"/>
      </left>
      <right style="medium"/>
      <top style="medium"/>
      <bottom style="thin"/>
    </border>
    <border>
      <left style="medium"/>
      <right style="thin"/>
      <top>
        <color indexed="63"/>
      </top>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color indexed="63"/>
      </right>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color indexed="63"/>
      </left>
      <right style="medium"/>
      <top>
        <color indexed="63"/>
      </top>
      <bottom style="medium"/>
    </border>
    <border>
      <left style="medium"/>
      <right style="medium"/>
      <top>
        <color indexed="63"/>
      </top>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style="thin"/>
    </border>
    <border>
      <left style="medium"/>
      <right style="medium"/>
      <top style="medium"/>
      <bottom style="medium"/>
    </border>
    <border>
      <left style="thin"/>
      <right style="medium"/>
      <top style="thin"/>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0">
      <alignment/>
      <protection/>
    </xf>
    <xf numFmtId="0" fontId="38" fillId="0" borderId="0" applyNumberFormat="0" applyFill="0" applyBorder="0" applyAlignment="0" applyProtection="0"/>
    <xf numFmtId="0" fontId="6"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3"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3" fillId="0" borderId="0">
      <alignment/>
      <protection/>
    </xf>
    <xf numFmtId="0" fontId="0" fillId="0" borderId="0">
      <alignment/>
      <protection/>
    </xf>
    <xf numFmtId="0" fontId="33" fillId="0" borderId="0">
      <alignment/>
      <protection/>
    </xf>
    <xf numFmtId="0" fontId="0" fillId="31" borderId="7" applyNumberFormat="0" applyFont="0" applyAlignment="0" applyProtection="0"/>
    <xf numFmtId="0" fontId="47" fillId="26"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30">
    <xf numFmtId="0" fontId="0" fillId="0" borderId="0" xfId="0" applyAlignment="1">
      <alignment/>
    </xf>
    <xf numFmtId="0" fontId="1" fillId="0" borderId="0" xfId="0" applyFont="1" applyAlignment="1">
      <alignment/>
    </xf>
    <xf numFmtId="0" fontId="0" fillId="32" borderId="10" xfId="0" applyFill="1" applyBorder="1" applyAlignment="1">
      <alignment/>
    </xf>
    <xf numFmtId="0" fontId="0" fillId="33" borderId="11" xfId="0" applyFont="1" applyFill="1" applyBorder="1" applyAlignment="1">
      <alignment textRotation="90" wrapText="1"/>
    </xf>
    <xf numFmtId="0" fontId="0" fillId="34" borderId="10" xfId="0" applyFont="1" applyFill="1" applyBorder="1" applyAlignment="1">
      <alignment horizontal="right"/>
    </xf>
    <xf numFmtId="3" fontId="0" fillId="34" borderId="11" xfId="0" applyNumberFormat="1" applyFont="1" applyFill="1" applyBorder="1" applyAlignment="1">
      <alignment horizontal="right"/>
    </xf>
    <xf numFmtId="0" fontId="0" fillId="34" borderId="11" xfId="0" applyFont="1" applyFill="1" applyBorder="1" applyAlignment="1">
      <alignment horizontal="right"/>
    </xf>
    <xf numFmtId="0" fontId="0" fillId="18" borderId="10" xfId="0" applyFont="1" applyFill="1" applyBorder="1" applyAlignment="1">
      <alignment horizontal="right"/>
    </xf>
    <xf numFmtId="3" fontId="0" fillId="18" borderId="10" xfId="0" applyNumberFormat="1" applyFont="1" applyFill="1" applyBorder="1" applyAlignment="1">
      <alignment horizontal="right"/>
    </xf>
    <xf numFmtId="3" fontId="0" fillId="34" borderId="10" xfId="0" applyNumberFormat="1" applyFont="1" applyFill="1" applyBorder="1" applyAlignment="1">
      <alignment/>
    </xf>
    <xf numFmtId="3" fontId="0" fillId="18" borderId="10" xfId="0" applyNumberFormat="1" applyFont="1" applyFill="1" applyBorder="1" applyAlignment="1">
      <alignment/>
    </xf>
    <xf numFmtId="0" fontId="0" fillId="18" borderId="10" xfId="0" applyFont="1" applyFill="1" applyBorder="1" applyAlignment="1">
      <alignment/>
    </xf>
    <xf numFmtId="2" fontId="0" fillId="35" borderId="10" xfId="0" applyNumberFormat="1" applyFont="1" applyFill="1" applyBorder="1" applyAlignment="1">
      <alignment horizontal="right"/>
    </xf>
    <xf numFmtId="0" fontId="7" fillId="36" borderId="12" xfId="0" applyFont="1" applyFill="1" applyBorder="1" applyAlignment="1">
      <alignment/>
    </xf>
    <xf numFmtId="2" fontId="1" fillId="35" borderId="10" xfId="0" applyNumberFormat="1" applyFont="1" applyFill="1" applyBorder="1" applyAlignment="1">
      <alignment horizontal="right"/>
    </xf>
    <xf numFmtId="2" fontId="0" fillId="35" borderId="13" xfId="0" applyNumberFormat="1" applyFont="1" applyFill="1" applyBorder="1" applyAlignment="1">
      <alignment horizontal="right"/>
    </xf>
    <xf numFmtId="3" fontId="0" fillId="18" borderId="13" xfId="0" applyNumberFormat="1" applyFont="1" applyFill="1" applyBorder="1" applyAlignment="1">
      <alignment horizontal="right"/>
    </xf>
    <xf numFmtId="2" fontId="0" fillId="35" borderId="14" xfId="0" applyNumberFormat="1" applyFont="1" applyFill="1" applyBorder="1" applyAlignment="1">
      <alignment horizontal="right"/>
    </xf>
    <xf numFmtId="3" fontId="0" fillId="18" borderId="14" xfId="0" applyNumberFormat="1" applyFont="1" applyFill="1" applyBorder="1" applyAlignment="1">
      <alignment horizontal="right"/>
    </xf>
    <xf numFmtId="0" fontId="8" fillId="0" borderId="0" xfId="0" applyFont="1" applyAlignment="1">
      <alignment/>
    </xf>
    <xf numFmtId="0" fontId="1" fillId="36" borderId="15" xfId="0" applyFont="1" applyFill="1" applyBorder="1" applyAlignment="1">
      <alignment/>
    </xf>
    <xf numFmtId="0" fontId="1" fillId="36" borderId="16" xfId="0" applyFont="1" applyFill="1" applyBorder="1" applyAlignment="1">
      <alignment/>
    </xf>
    <xf numFmtId="3" fontId="0" fillId="34" borderId="11" xfId="0" applyNumberFormat="1" applyFill="1" applyBorder="1" applyAlignment="1">
      <alignment horizontal="right"/>
    </xf>
    <xf numFmtId="0" fontId="1" fillId="0" borderId="0" xfId="1" applyAlignment="1">
      <alignment/>
    </xf>
    <xf numFmtId="2" fontId="1" fillId="35" borderId="10" xfId="0" applyNumberFormat="1" applyFont="1" applyFill="1" applyBorder="1" applyAlignment="1">
      <alignment/>
    </xf>
    <xf numFmtId="2" fontId="1" fillId="35" borderId="13" xfId="0" applyNumberFormat="1" applyFont="1" applyFill="1" applyBorder="1" applyAlignment="1">
      <alignment horizontal="right"/>
    </xf>
    <xf numFmtId="2" fontId="1" fillId="35" borderId="14" xfId="0" applyNumberFormat="1" applyFont="1" applyFill="1" applyBorder="1" applyAlignment="1">
      <alignment horizontal="right"/>
    </xf>
    <xf numFmtId="3" fontId="1" fillId="35" borderId="10" xfId="0" applyNumberFormat="1" applyFont="1" applyFill="1" applyBorder="1" applyAlignment="1">
      <alignment/>
    </xf>
    <xf numFmtId="0" fontId="1" fillId="35" borderId="10" xfId="0" applyFont="1" applyFill="1" applyBorder="1" applyAlignment="1">
      <alignment/>
    </xf>
    <xf numFmtId="3" fontId="1" fillId="35" borderId="14" xfId="0" applyNumberFormat="1" applyFont="1" applyFill="1" applyBorder="1" applyAlignment="1">
      <alignment/>
    </xf>
    <xf numFmtId="0" fontId="1" fillId="35" borderId="10" xfId="0" applyFont="1" applyFill="1" applyBorder="1" applyAlignment="1">
      <alignment horizontal="left"/>
    </xf>
    <xf numFmtId="2" fontId="1" fillId="35" borderId="10" xfId="0" applyNumberFormat="1" applyFont="1" applyFill="1" applyBorder="1" applyAlignment="1">
      <alignment horizontal="left"/>
    </xf>
    <xf numFmtId="0" fontId="0" fillId="18" borderId="10" xfId="0" applyFont="1" applyFill="1" applyBorder="1" applyAlignment="1">
      <alignment horizontal="left"/>
    </xf>
    <xf numFmtId="0" fontId="1" fillId="34" borderId="10" xfId="1" applyFill="1" applyBorder="1" applyAlignment="1">
      <alignment horizontal="right"/>
    </xf>
    <xf numFmtId="3" fontId="1" fillId="34" borderId="11" xfId="1" applyNumberFormat="1" applyFill="1" applyBorder="1" applyAlignment="1">
      <alignment horizontal="right"/>
    </xf>
    <xf numFmtId="3" fontId="1" fillId="34" borderId="10" xfId="1" applyNumberFormat="1" applyFill="1" applyBorder="1" applyAlignment="1">
      <alignment/>
    </xf>
    <xf numFmtId="0" fontId="1" fillId="34" borderId="11" xfId="1" applyFill="1" applyBorder="1" applyAlignment="1">
      <alignment horizontal="right"/>
    </xf>
    <xf numFmtId="0" fontId="0" fillId="34" borderId="10" xfId="5" applyFill="1" applyBorder="1" applyAlignment="1">
      <alignment horizontal="right"/>
    </xf>
    <xf numFmtId="3" fontId="0" fillId="34" borderId="11" xfId="5" applyNumberFormat="1" applyFill="1" applyBorder="1" applyAlignment="1">
      <alignment horizontal="right"/>
    </xf>
    <xf numFmtId="3" fontId="0" fillId="34" borderId="10" xfId="5" applyNumberFormat="1" applyFill="1" applyBorder="1" applyAlignment="1">
      <alignment/>
    </xf>
    <xf numFmtId="2" fontId="1" fillId="35" borderId="10" xfId="0" applyNumberFormat="1" applyFont="1" applyFill="1" applyBorder="1" applyAlignment="1">
      <alignment horizontal="center"/>
    </xf>
    <xf numFmtId="0" fontId="0" fillId="18" borderId="10" xfId="0" applyFont="1" applyFill="1" applyBorder="1" applyAlignment="1">
      <alignment horizontal="center"/>
    </xf>
    <xf numFmtId="0" fontId="0" fillId="0" borderId="0" xfId="0" applyFont="1" applyAlignment="1">
      <alignment/>
    </xf>
    <xf numFmtId="0" fontId="1" fillId="36" borderId="12" xfId="0" applyFont="1" applyFill="1" applyBorder="1" applyAlignment="1">
      <alignment/>
    </xf>
    <xf numFmtId="0" fontId="0" fillId="34" borderId="17" xfId="5" applyFill="1" applyBorder="1" applyAlignment="1">
      <alignment horizontal="right"/>
    </xf>
    <xf numFmtId="3" fontId="0" fillId="34" borderId="12" xfId="5" applyNumberFormat="1" applyFill="1" applyBorder="1" applyAlignment="1">
      <alignment horizontal="right"/>
    </xf>
    <xf numFmtId="3" fontId="0" fillId="34" borderId="17" xfId="5" applyNumberFormat="1" applyFont="1" applyFill="1" applyBorder="1" applyAlignment="1">
      <alignment/>
    </xf>
    <xf numFmtId="0" fontId="7" fillId="36" borderId="18" xfId="1" applyFont="1" applyFill="1" applyBorder="1" applyAlignment="1">
      <alignment/>
    </xf>
    <xf numFmtId="0" fontId="7" fillId="0" borderId="0" xfId="1" applyFont="1" applyBorder="1" applyAlignment="1">
      <alignment/>
    </xf>
    <xf numFmtId="0" fontId="0" fillId="33" borderId="10" xfId="0" applyFont="1" applyFill="1" applyBorder="1" applyAlignment="1">
      <alignment/>
    </xf>
    <xf numFmtId="0" fontId="9" fillId="32" borderId="17" xfId="3" applyFont="1" applyFill="1" applyBorder="1" applyAlignment="1">
      <alignment horizontal="center"/>
    </xf>
    <xf numFmtId="0" fontId="9" fillId="32" borderId="17" xfId="3" applyFont="1" applyFill="1" applyBorder="1" applyAlignment="1">
      <alignment horizontal="left"/>
    </xf>
    <xf numFmtId="0" fontId="9" fillId="32" borderId="17" xfId="0" applyFont="1" applyFill="1" applyBorder="1" applyAlignment="1">
      <alignment horizontal="center"/>
    </xf>
    <xf numFmtId="0" fontId="9" fillId="32" borderId="17" xfId="0" applyFont="1" applyFill="1" applyBorder="1" applyAlignment="1">
      <alignment horizontal="left"/>
    </xf>
    <xf numFmtId="0" fontId="9" fillId="34" borderId="10" xfId="0" applyFont="1" applyFill="1" applyBorder="1" applyAlignment="1">
      <alignment horizontal="right"/>
    </xf>
    <xf numFmtId="9" fontId="1" fillId="35" borderId="10" xfId="0" applyNumberFormat="1" applyFont="1" applyFill="1" applyBorder="1" applyAlignment="1">
      <alignment horizontal="right"/>
    </xf>
    <xf numFmtId="0" fontId="8" fillId="0" borderId="0" xfId="1" applyFont="1" applyAlignment="1">
      <alignment/>
    </xf>
    <xf numFmtId="0" fontId="10" fillId="0" borderId="0" xfId="0" applyFont="1" applyAlignment="1">
      <alignment/>
    </xf>
    <xf numFmtId="0" fontId="1" fillId="36" borderId="12" xfId="0" applyFont="1" applyFill="1" applyBorder="1" applyAlignment="1">
      <alignment vertical="top" wrapText="1"/>
    </xf>
    <xf numFmtId="0" fontId="1" fillId="33" borderId="11" xfId="0" applyFont="1" applyFill="1" applyBorder="1" applyAlignment="1">
      <alignment textRotation="90"/>
    </xf>
    <xf numFmtId="0" fontId="1" fillId="4" borderId="11" xfId="0" applyFont="1" applyFill="1" applyBorder="1" applyAlignment="1">
      <alignment textRotation="90"/>
    </xf>
    <xf numFmtId="3" fontId="0" fillId="34" borderId="19" xfId="5" applyNumberFormat="1" applyFont="1" applyFill="1" applyBorder="1" applyAlignment="1">
      <alignment/>
    </xf>
    <xf numFmtId="9" fontId="1" fillId="35" borderId="14" xfId="0" applyNumberFormat="1" applyFont="1" applyFill="1" applyBorder="1" applyAlignment="1">
      <alignment horizontal="right"/>
    </xf>
    <xf numFmtId="3" fontId="0" fillId="18" borderId="14" xfId="0" applyNumberFormat="1" applyFont="1" applyFill="1" applyBorder="1" applyAlignment="1">
      <alignment/>
    </xf>
    <xf numFmtId="3" fontId="0" fillId="34" borderId="14" xfId="5" applyNumberFormat="1" applyFill="1" applyBorder="1" applyAlignment="1">
      <alignment/>
    </xf>
    <xf numFmtId="9" fontId="1" fillId="35" borderId="14" xfId="0" applyNumberFormat="1" applyFont="1" applyFill="1" applyBorder="1" applyAlignment="1">
      <alignment horizontal="right"/>
    </xf>
    <xf numFmtId="3" fontId="0" fillId="34" borderId="14" xfId="0" applyNumberFormat="1" applyFont="1" applyFill="1" applyBorder="1" applyAlignment="1">
      <alignment/>
    </xf>
    <xf numFmtId="3" fontId="1" fillId="34" borderId="14" xfId="1" applyNumberFormat="1" applyFill="1" applyBorder="1" applyAlignment="1">
      <alignment/>
    </xf>
    <xf numFmtId="0" fontId="1" fillId="4" borderId="20" xfId="0" applyFont="1" applyFill="1" applyBorder="1" applyAlignment="1">
      <alignment textRotation="90"/>
    </xf>
    <xf numFmtId="2" fontId="0" fillId="34" borderId="21" xfId="5" applyNumberFormat="1" applyFont="1" applyFill="1" applyBorder="1" applyAlignment="1">
      <alignment/>
    </xf>
    <xf numFmtId="2" fontId="1" fillId="35" borderId="22" xfId="0" applyNumberFormat="1" applyFont="1" applyFill="1" applyBorder="1" applyAlignment="1">
      <alignment/>
    </xf>
    <xf numFmtId="9" fontId="1" fillId="35" borderId="22" xfId="0" applyNumberFormat="1" applyFont="1" applyFill="1" applyBorder="1" applyAlignment="1">
      <alignment horizontal="right"/>
    </xf>
    <xf numFmtId="2" fontId="0" fillId="34" borderId="20" xfId="0" applyNumberFormat="1" applyFill="1" applyBorder="1" applyAlignment="1">
      <alignment/>
    </xf>
    <xf numFmtId="0" fontId="7" fillId="36" borderId="23" xfId="1" applyFont="1" applyFill="1" applyBorder="1" applyAlignment="1">
      <alignment/>
    </xf>
    <xf numFmtId="2" fontId="1" fillId="35" borderId="22" xfId="0" applyNumberFormat="1" applyFont="1" applyFill="1" applyBorder="1" applyAlignment="1">
      <alignment horizontal="right"/>
    </xf>
    <xf numFmtId="3" fontId="0" fillId="18" borderId="22" xfId="0" applyNumberFormat="1" applyFont="1" applyFill="1" applyBorder="1" applyAlignment="1">
      <alignment/>
    </xf>
    <xf numFmtId="3" fontId="0" fillId="18" borderId="22" xfId="0" applyNumberFormat="1" applyFont="1" applyFill="1" applyBorder="1" applyAlignment="1">
      <alignment horizontal="right"/>
    </xf>
    <xf numFmtId="2" fontId="0" fillId="34" borderId="20" xfId="5" applyNumberFormat="1" applyFill="1" applyBorder="1" applyAlignment="1">
      <alignment/>
    </xf>
    <xf numFmtId="2" fontId="1" fillId="35" borderId="22" xfId="0" applyNumberFormat="1" applyFont="1" applyFill="1" applyBorder="1" applyAlignment="1">
      <alignment/>
    </xf>
    <xf numFmtId="9" fontId="0" fillId="10" borderId="22" xfId="3" applyNumberFormat="1" applyFont="1" applyFill="1" applyBorder="1" applyAlignment="1">
      <alignment/>
    </xf>
    <xf numFmtId="2" fontId="0" fillId="34" borderId="20" xfId="0" applyNumberFormat="1" applyFont="1" applyFill="1" applyBorder="1" applyAlignment="1">
      <alignment/>
    </xf>
    <xf numFmtId="2" fontId="1" fillId="34" borderId="20" xfId="1" applyNumberFormat="1" applyFill="1" applyBorder="1" applyAlignment="1">
      <alignment/>
    </xf>
    <xf numFmtId="2" fontId="0" fillId="18" borderId="22" xfId="0" applyNumberFormat="1" applyFill="1" applyBorder="1" applyAlignment="1">
      <alignment horizontal="right"/>
    </xf>
    <xf numFmtId="2" fontId="0" fillId="4" borderId="24" xfId="0" applyNumberFormat="1" applyFont="1" applyFill="1" applyBorder="1" applyAlignment="1">
      <alignment/>
    </xf>
    <xf numFmtId="0" fontId="1" fillId="0" borderId="24" xfId="1" applyBorder="1" applyAlignment="1">
      <alignment/>
    </xf>
    <xf numFmtId="0" fontId="0" fillId="0" borderId="24" xfId="0" applyBorder="1" applyAlignment="1">
      <alignment/>
    </xf>
    <xf numFmtId="9" fontId="0" fillId="4" borderId="14" xfId="0" applyNumberFormat="1" applyFont="1" applyFill="1" applyBorder="1" applyAlignment="1">
      <alignment/>
    </xf>
    <xf numFmtId="9" fontId="0" fillId="4" borderId="13" xfId="0" applyNumberFormat="1" applyFont="1" applyFill="1" applyBorder="1" applyAlignment="1">
      <alignment/>
    </xf>
    <xf numFmtId="2" fontId="1" fillId="34" borderId="22" xfId="1" applyNumberFormat="1" applyFill="1" applyBorder="1" applyAlignment="1">
      <alignment/>
    </xf>
    <xf numFmtId="0" fontId="1" fillId="0" borderId="25" xfId="1" applyBorder="1" applyAlignment="1">
      <alignment/>
    </xf>
    <xf numFmtId="0" fontId="0" fillId="0" borderId="25" xfId="0" applyBorder="1" applyAlignment="1">
      <alignment/>
    </xf>
    <xf numFmtId="3" fontId="1" fillId="35" borderId="11" xfId="0" applyNumberFormat="1" applyFont="1" applyFill="1" applyBorder="1" applyAlignment="1">
      <alignment/>
    </xf>
    <xf numFmtId="2" fontId="0" fillId="35" borderId="11" xfId="0" applyNumberFormat="1" applyFont="1" applyFill="1" applyBorder="1" applyAlignment="1">
      <alignment horizontal="right"/>
    </xf>
    <xf numFmtId="2" fontId="1" fillId="35" borderId="11" xfId="0" applyNumberFormat="1" applyFont="1" applyFill="1" applyBorder="1" applyAlignment="1">
      <alignment horizontal="right"/>
    </xf>
    <xf numFmtId="3" fontId="0" fillId="18" borderId="11" xfId="0" applyNumberFormat="1" applyFont="1" applyFill="1" applyBorder="1" applyAlignment="1">
      <alignment horizontal="right"/>
    </xf>
    <xf numFmtId="0" fontId="8" fillId="4" borderId="21" xfId="0" applyFont="1" applyFill="1" applyBorder="1" applyAlignment="1">
      <alignment/>
    </xf>
    <xf numFmtId="3" fontId="0" fillId="34" borderId="21" xfId="5" applyNumberFormat="1" applyFont="1" applyFill="1" applyBorder="1" applyAlignment="1">
      <alignment/>
    </xf>
    <xf numFmtId="3" fontId="1" fillId="35" borderId="20" xfId="0" applyNumberFormat="1" applyFont="1" applyFill="1" applyBorder="1" applyAlignment="1">
      <alignment/>
    </xf>
    <xf numFmtId="9" fontId="1" fillId="35" borderId="20" xfId="0" applyNumberFormat="1" applyFont="1" applyFill="1" applyBorder="1" applyAlignment="1">
      <alignment horizontal="right"/>
    </xf>
    <xf numFmtId="3" fontId="0" fillId="34" borderId="20" xfId="0" applyNumberFormat="1" applyFill="1" applyBorder="1" applyAlignment="1">
      <alignment/>
    </xf>
    <xf numFmtId="0" fontId="1" fillId="36" borderId="21" xfId="0" applyFont="1" applyFill="1" applyBorder="1" applyAlignment="1">
      <alignment/>
    </xf>
    <xf numFmtId="2" fontId="1" fillId="35" borderId="20" xfId="0" applyNumberFormat="1" applyFont="1" applyFill="1" applyBorder="1" applyAlignment="1">
      <alignment horizontal="right"/>
    </xf>
    <xf numFmtId="3" fontId="0" fillId="18" borderId="20" xfId="0" applyNumberFormat="1" applyFont="1" applyFill="1" applyBorder="1" applyAlignment="1">
      <alignment/>
    </xf>
    <xf numFmtId="3" fontId="0" fillId="18" borderId="20" xfId="0" applyNumberFormat="1" applyFont="1" applyFill="1" applyBorder="1" applyAlignment="1">
      <alignment horizontal="right"/>
    </xf>
    <xf numFmtId="3" fontId="0" fillId="34" borderId="20" xfId="5" applyNumberFormat="1" applyFill="1" applyBorder="1" applyAlignment="1">
      <alignment/>
    </xf>
    <xf numFmtId="3" fontId="0" fillId="34" borderId="20" xfId="0" applyNumberFormat="1" applyFont="1" applyFill="1" applyBorder="1" applyAlignment="1">
      <alignment/>
    </xf>
    <xf numFmtId="2" fontId="1" fillId="35" borderId="20" xfId="0" applyNumberFormat="1" applyFont="1" applyFill="1" applyBorder="1" applyAlignment="1">
      <alignment/>
    </xf>
    <xf numFmtId="3" fontId="1" fillId="34" borderId="20" xfId="1" applyNumberFormat="1" applyFill="1" applyBorder="1" applyAlignment="1">
      <alignment/>
    </xf>
    <xf numFmtId="2" fontId="0" fillId="34" borderId="26" xfId="5" applyNumberFormat="1" applyFont="1" applyFill="1" applyBorder="1" applyAlignment="1">
      <alignment/>
    </xf>
    <xf numFmtId="2" fontId="0" fillId="34" borderId="22" xfId="0" applyNumberFormat="1" applyFill="1" applyBorder="1" applyAlignment="1">
      <alignment/>
    </xf>
    <xf numFmtId="2" fontId="0" fillId="34" borderId="22" xfId="5" applyNumberFormat="1" applyFill="1" applyBorder="1" applyAlignment="1">
      <alignment/>
    </xf>
    <xf numFmtId="2" fontId="0" fillId="34" borderId="22" xfId="0" applyNumberFormat="1" applyFont="1" applyFill="1" applyBorder="1" applyAlignment="1">
      <alignment/>
    </xf>
    <xf numFmtId="2" fontId="0" fillId="34" borderId="26" xfId="5" applyNumberFormat="1" applyFill="1" applyBorder="1" applyAlignment="1">
      <alignment/>
    </xf>
    <xf numFmtId="0" fontId="8" fillId="4" borderId="12" xfId="0" applyFont="1" applyFill="1" applyBorder="1" applyAlignment="1">
      <alignment/>
    </xf>
    <xf numFmtId="0" fontId="0" fillId="33" borderId="14" xfId="0" applyFont="1" applyFill="1" applyBorder="1" applyAlignment="1">
      <alignment/>
    </xf>
    <xf numFmtId="0" fontId="0" fillId="34" borderId="27" xfId="5" applyFill="1" applyBorder="1" applyAlignment="1">
      <alignment horizontal="right"/>
    </xf>
    <xf numFmtId="0" fontId="1" fillId="35" borderId="13" xfId="0" applyFont="1" applyFill="1" applyBorder="1" applyAlignment="1">
      <alignment/>
    </xf>
    <xf numFmtId="0" fontId="0" fillId="34" borderId="13" xfId="0" applyFont="1" applyFill="1" applyBorder="1" applyAlignment="1">
      <alignment horizontal="right"/>
    </xf>
    <xf numFmtId="0" fontId="0" fillId="18" borderId="13" xfId="0" applyFont="1" applyFill="1" applyBorder="1" applyAlignment="1">
      <alignment horizontal="right"/>
    </xf>
    <xf numFmtId="0" fontId="0" fillId="34" borderId="13" xfId="5" applyFill="1" applyBorder="1" applyAlignment="1">
      <alignment horizontal="right"/>
    </xf>
    <xf numFmtId="0" fontId="9" fillId="34" borderId="13" xfId="0" applyFont="1" applyFill="1" applyBorder="1" applyAlignment="1">
      <alignment horizontal="right"/>
    </xf>
    <xf numFmtId="0" fontId="1" fillId="34" borderId="13" xfId="1" applyFill="1" applyBorder="1" applyAlignment="1">
      <alignment horizontal="right"/>
    </xf>
    <xf numFmtId="0" fontId="0" fillId="32" borderId="13" xfId="0" applyFill="1" applyBorder="1" applyAlignment="1">
      <alignment/>
    </xf>
    <xf numFmtId="0" fontId="1" fillId="4" borderId="28" xfId="0" applyFont="1" applyFill="1" applyBorder="1" applyAlignment="1">
      <alignment textRotation="90"/>
    </xf>
    <xf numFmtId="0" fontId="0" fillId="4" borderId="28" xfId="0" applyFont="1" applyFill="1" applyBorder="1" applyAlignment="1">
      <alignment/>
    </xf>
    <xf numFmtId="3" fontId="0" fillId="34" borderId="29" xfId="5" applyNumberFormat="1" applyFont="1" applyFill="1" applyBorder="1" applyAlignment="1">
      <alignment/>
    </xf>
    <xf numFmtId="3" fontId="1" fillId="35" borderId="28" xfId="0" applyNumberFormat="1" applyFont="1" applyFill="1" applyBorder="1" applyAlignment="1">
      <alignment/>
    </xf>
    <xf numFmtId="9" fontId="1" fillId="35" borderId="28" xfId="0" applyNumberFormat="1" applyFont="1" applyFill="1" applyBorder="1" applyAlignment="1">
      <alignment horizontal="right"/>
    </xf>
    <xf numFmtId="3" fontId="0" fillId="34" borderId="28" xfId="0" applyNumberFormat="1" applyFill="1" applyBorder="1" applyAlignment="1">
      <alignment/>
    </xf>
    <xf numFmtId="2" fontId="1" fillId="35" borderId="28" xfId="0" applyNumberFormat="1" applyFont="1" applyFill="1" applyBorder="1" applyAlignment="1">
      <alignment horizontal="right"/>
    </xf>
    <xf numFmtId="3" fontId="0" fillId="18" borderId="28" xfId="0" applyNumberFormat="1" applyFont="1" applyFill="1" applyBorder="1" applyAlignment="1">
      <alignment/>
    </xf>
    <xf numFmtId="3" fontId="0" fillId="18" borderId="28" xfId="0" applyNumberFormat="1" applyFont="1" applyFill="1" applyBorder="1" applyAlignment="1">
      <alignment horizontal="right"/>
    </xf>
    <xf numFmtId="3" fontId="0" fillId="34" borderId="28" xfId="5" applyNumberFormat="1" applyFill="1" applyBorder="1" applyAlignment="1">
      <alignment/>
    </xf>
    <xf numFmtId="3" fontId="0" fillId="34" borderId="28" xfId="0" applyNumberFormat="1" applyFont="1" applyFill="1" applyBorder="1" applyAlignment="1">
      <alignment/>
    </xf>
    <xf numFmtId="2" fontId="1" fillId="35" borderId="28" xfId="0" applyNumberFormat="1" applyFont="1" applyFill="1" applyBorder="1" applyAlignment="1">
      <alignment/>
    </xf>
    <xf numFmtId="3" fontId="1" fillId="34" borderId="28" xfId="1" applyNumberFormat="1" applyFill="1" applyBorder="1" applyAlignment="1">
      <alignment/>
    </xf>
    <xf numFmtId="3" fontId="0" fillId="34" borderId="29" xfId="5" applyNumberFormat="1" applyFill="1" applyBorder="1" applyAlignment="1">
      <alignment/>
    </xf>
    <xf numFmtId="2" fontId="1" fillId="34" borderId="28" xfId="1" applyNumberFormat="1" applyFill="1" applyBorder="1" applyAlignment="1">
      <alignment/>
    </xf>
    <xf numFmtId="0" fontId="1" fillId="0" borderId="30" xfId="1" applyBorder="1" applyAlignment="1">
      <alignment/>
    </xf>
    <xf numFmtId="0" fontId="0" fillId="0" borderId="30" xfId="0" applyBorder="1" applyAlignment="1">
      <alignment/>
    </xf>
    <xf numFmtId="0" fontId="1" fillId="37" borderId="28" xfId="0" applyFont="1" applyFill="1" applyBorder="1" applyAlignment="1">
      <alignment textRotation="90"/>
    </xf>
    <xf numFmtId="0" fontId="0" fillId="37" borderId="28" xfId="0" applyFont="1" applyFill="1" applyBorder="1" applyAlignment="1">
      <alignment/>
    </xf>
    <xf numFmtId="3" fontId="1" fillId="35" borderId="28" xfId="0" applyNumberFormat="1" applyFont="1" applyFill="1" applyBorder="1" applyAlignment="1">
      <alignment/>
    </xf>
    <xf numFmtId="2" fontId="1" fillId="35" borderId="28" xfId="0" applyNumberFormat="1" applyFont="1" applyFill="1" applyBorder="1" applyAlignment="1">
      <alignment horizontal="right"/>
    </xf>
    <xf numFmtId="3" fontId="0" fillId="18" borderId="28" xfId="0" applyNumberFormat="1" applyFill="1" applyBorder="1" applyAlignment="1">
      <alignment/>
    </xf>
    <xf numFmtId="3" fontId="0" fillId="18" borderId="28" xfId="0" applyNumberFormat="1" applyFill="1" applyBorder="1" applyAlignment="1">
      <alignment horizontal="right"/>
    </xf>
    <xf numFmtId="0" fontId="8" fillId="33" borderId="21" xfId="0" applyFont="1" applyFill="1" applyBorder="1" applyAlignment="1">
      <alignment/>
    </xf>
    <xf numFmtId="0" fontId="1" fillId="33" borderId="20" xfId="0" applyFont="1" applyFill="1" applyBorder="1" applyAlignment="1">
      <alignment textRotation="90"/>
    </xf>
    <xf numFmtId="0" fontId="0" fillId="33" borderId="20" xfId="0" applyFont="1" applyFill="1" applyBorder="1" applyAlignment="1">
      <alignment/>
    </xf>
    <xf numFmtId="3" fontId="1" fillId="35" borderId="20" xfId="0" applyNumberFormat="1" applyFont="1" applyFill="1" applyBorder="1" applyAlignment="1">
      <alignment/>
    </xf>
    <xf numFmtId="3" fontId="0" fillId="18" borderId="20" xfId="0" applyNumberFormat="1" applyFill="1" applyBorder="1" applyAlignment="1">
      <alignment/>
    </xf>
    <xf numFmtId="2" fontId="1" fillId="35" borderId="20" xfId="0" applyNumberFormat="1" applyFont="1" applyFill="1" applyBorder="1" applyAlignment="1">
      <alignment horizontal="right"/>
    </xf>
    <xf numFmtId="3" fontId="0" fillId="18" borderId="20" xfId="0" applyNumberFormat="1" applyFill="1" applyBorder="1" applyAlignment="1">
      <alignment horizontal="right"/>
    </xf>
    <xf numFmtId="0" fontId="8" fillId="33" borderId="12" xfId="0" applyFont="1" applyFill="1" applyBorder="1" applyAlignment="1">
      <alignment/>
    </xf>
    <xf numFmtId="3" fontId="0" fillId="33" borderId="23" xfId="3" applyNumberFormat="1" applyFont="1" applyFill="1" applyBorder="1" applyAlignment="1">
      <alignment/>
    </xf>
    <xf numFmtId="0" fontId="0" fillId="33" borderId="28" xfId="0" applyFont="1" applyFill="1" applyBorder="1" applyAlignment="1">
      <alignment/>
    </xf>
    <xf numFmtId="3" fontId="1" fillId="35" borderId="28" xfId="0" applyNumberFormat="1" applyFont="1" applyFill="1" applyBorder="1" applyAlignment="1">
      <alignment horizontal="right"/>
    </xf>
    <xf numFmtId="0" fontId="8" fillId="33" borderId="31" xfId="0" applyFont="1" applyFill="1" applyBorder="1" applyAlignment="1">
      <alignment/>
    </xf>
    <xf numFmtId="0" fontId="8" fillId="37" borderId="31" xfId="0" applyFont="1" applyFill="1" applyBorder="1" applyAlignment="1">
      <alignment/>
    </xf>
    <xf numFmtId="0" fontId="8" fillId="37" borderId="21" xfId="0" applyFont="1" applyFill="1" applyBorder="1" applyAlignment="1">
      <alignment/>
    </xf>
    <xf numFmtId="0" fontId="1" fillId="4" borderId="32" xfId="0" applyFont="1" applyFill="1" applyBorder="1" applyAlignment="1">
      <alignment textRotation="90"/>
    </xf>
    <xf numFmtId="3" fontId="0" fillId="18" borderId="33" xfId="0" applyNumberFormat="1" applyFont="1" applyFill="1" applyBorder="1" applyAlignment="1">
      <alignment/>
    </xf>
    <xf numFmtId="3" fontId="0" fillId="18" borderId="33" xfId="0" applyNumberFormat="1" applyFont="1" applyFill="1" applyBorder="1" applyAlignment="1">
      <alignment horizontal="right"/>
    </xf>
    <xf numFmtId="0" fontId="7" fillId="36" borderId="11" xfId="0" applyFont="1" applyFill="1" applyBorder="1" applyAlignment="1">
      <alignment/>
    </xf>
    <xf numFmtId="0" fontId="1" fillId="36" borderId="31" xfId="0" applyFont="1" applyFill="1" applyBorder="1" applyAlignment="1">
      <alignment vertical="top" wrapText="1"/>
    </xf>
    <xf numFmtId="2" fontId="0" fillId="4" borderId="34" xfId="0" applyNumberFormat="1" applyFont="1" applyFill="1" applyBorder="1" applyAlignment="1">
      <alignment/>
    </xf>
    <xf numFmtId="2" fontId="0" fillId="4" borderId="18" xfId="0" applyNumberFormat="1" applyFont="1" applyFill="1" applyBorder="1" applyAlignment="1">
      <alignment/>
    </xf>
    <xf numFmtId="3" fontId="0" fillId="4" borderId="23" xfId="0" applyNumberFormat="1" applyFont="1" applyFill="1" applyBorder="1" applyAlignment="1">
      <alignment/>
    </xf>
    <xf numFmtId="3" fontId="0" fillId="33" borderId="34" xfId="0" applyNumberFormat="1" applyFont="1" applyFill="1" applyBorder="1" applyAlignment="1">
      <alignment/>
    </xf>
    <xf numFmtId="3" fontId="0" fillId="33" borderId="18" xfId="0" applyNumberFormat="1" applyFont="1" applyFill="1" applyBorder="1" applyAlignment="1">
      <alignment/>
    </xf>
    <xf numFmtId="3" fontId="0" fillId="33" borderId="23" xfId="0" applyNumberFormat="1" applyFont="1" applyFill="1" applyBorder="1" applyAlignment="1">
      <alignment/>
    </xf>
    <xf numFmtId="0" fontId="7" fillId="36" borderId="34" xfId="1" applyFont="1" applyFill="1" applyBorder="1" applyAlignment="1">
      <alignment/>
    </xf>
    <xf numFmtId="0" fontId="7" fillId="36" borderId="13" xfId="1" applyFont="1" applyFill="1" applyBorder="1" applyAlignment="1">
      <alignment/>
    </xf>
    <xf numFmtId="0" fontId="7" fillId="36" borderId="11" xfId="1" applyFont="1" applyFill="1" applyBorder="1" applyAlignment="1">
      <alignment/>
    </xf>
    <xf numFmtId="0" fontId="8" fillId="36" borderId="11" xfId="0" applyFont="1" applyFill="1" applyBorder="1" applyAlignment="1">
      <alignment/>
    </xf>
    <xf numFmtId="0" fontId="1" fillId="36" borderId="11" xfId="0" applyFont="1" applyFill="1" applyBorder="1" applyAlignment="1">
      <alignment/>
    </xf>
    <xf numFmtId="3" fontId="0" fillId="18" borderId="20" xfId="0" applyNumberFormat="1" applyFont="1" applyFill="1" applyBorder="1" applyAlignment="1">
      <alignment horizontal="left"/>
    </xf>
    <xf numFmtId="2" fontId="0" fillId="18" borderId="20" xfId="0" applyNumberFormat="1" applyFill="1" applyBorder="1" applyAlignment="1">
      <alignment horizontal="right"/>
    </xf>
    <xf numFmtId="3" fontId="0" fillId="38" borderId="20" xfId="3" applyNumberFormat="1" applyFont="1" applyFill="1" applyBorder="1" applyAlignment="1">
      <alignment/>
    </xf>
    <xf numFmtId="2" fontId="1" fillId="35" borderId="20" xfId="0" applyNumberFormat="1" applyFont="1" applyFill="1" applyBorder="1" applyAlignment="1">
      <alignment/>
    </xf>
    <xf numFmtId="3" fontId="1" fillId="35" borderId="28" xfId="0" applyNumberFormat="1" applyFont="1" applyFill="1" applyBorder="1" applyAlignment="1">
      <alignment horizontal="right"/>
    </xf>
    <xf numFmtId="0" fontId="7" fillId="36" borderId="35" xfId="1" applyFont="1" applyFill="1" applyBorder="1" applyAlignment="1">
      <alignment/>
    </xf>
    <xf numFmtId="9" fontId="0" fillId="10" borderId="22" xfId="0" applyNumberFormat="1" applyFont="1" applyFill="1" applyBorder="1" applyAlignment="1">
      <alignment/>
    </xf>
    <xf numFmtId="0" fontId="0" fillId="38" borderId="20" xfId="0" applyFont="1" applyFill="1" applyBorder="1" applyAlignment="1">
      <alignment/>
    </xf>
    <xf numFmtId="3" fontId="0" fillId="18" borderId="14" xfId="0" applyNumberFormat="1" applyFont="1" applyFill="1" applyBorder="1" applyAlignment="1">
      <alignment horizontal="left"/>
    </xf>
    <xf numFmtId="3" fontId="0" fillId="18" borderId="11" xfId="0" applyNumberFormat="1" applyFont="1" applyFill="1" applyBorder="1" applyAlignment="1">
      <alignment horizontal="left"/>
    </xf>
    <xf numFmtId="0" fontId="0" fillId="18" borderId="13" xfId="0" applyFont="1" applyFill="1" applyBorder="1" applyAlignment="1">
      <alignment horizontal="left"/>
    </xf>
    <xf numFmtId="3" fontId="0" fillId="18" borderId="28" xfId="0" applyNumberFormat="1" applyFill="1" applyBorder="1" applyAlignment="1">
      <alignment horizontal="left"/>
    </xf>
    <xf numFmtId="3" fontId="0" fillId="18" borderId="28" xfId="0" applyNumberFormat="1" applyFont="1" applyFill="1" applyBorder="1" applyAlignment="1">
      <alignment horizontal="left"/>
    </xf>
    <xf numFmtId="3" fontId="0" fillId="18" borderId="10" xfId="0" applyNumberFormat="1" applyFont="1" applyFill="1" applyBorder="1" applyAlignment="1">
      <alignment horizontal="left"/>
    </xf>
    <xf numFmtId="3" fontId="0" fillId="18" borderId="22" xfId="0" applyNumberFormat="1" applyFont="1" applyFill="1" applyBorder="1" applyAlignment="1">
      <alignment horizontal="left"/>
    </xf>
    <xf numFmtId="3" fontId="0" fillId="18" borderId="20" xfId="0" applyNumberFormat="1" applyFill="1" applyBorder="1" applyAlignment="1">
      <alignment horizontal="left"/>
    </xf>
    <xf numFmtId="0" fontId="0" fillId="18" borderId="13" xfId="0" applyFont="1" applyFill="1" applyBorder="1" applyAlignment="1">
      <alignment/>
    </xf>
    <xf numFmtId="2" fontId="0" fillId="18" borderId="22" xfId="0" applyNumberFormat="1" applyFill="1" applyBorder="1" applyAlignment="1">
      <alignment horizontal="left"/>
    </xf>
    <xf numFmtId="2" fontId="0" fillId="18" borderId="20" xfId="0" applyNumberFormat="1" applyFill="1" applyBorder="1" applyAlignment="1">
      <alignment horizontal="left"/>
    </xf>
    <xf numFmtId="0" fontId="0" fillId="34" borderId="17" xfId="0" applyFill="1" applyBorder="1" applyAlignment="1">
      <alignment horizontal="right"/>
    </xf>
    <xf numFmtId="0" fontId="0" fillId="34" borderId="27" xfId="0" applyFill="1" applyBorder="1" applyAlignment="1">
      <alignment horizontal="right"/>
    </xf>
    <xf numFmtId="3" fontId="0" fillId="34" borderId="29" xfId="0" applyNumberFormat="1" applyFont="1" applyFill="1" applyBorder="1" applyAlignment="1">
      <alignment/>
    </xf>
    <xf numFmtId="3" fontId="0" fillId="34" borderId="12" xfId="0" applyNumberFormat="1" applyFont="1" applyFill="1" applyBorder="1" applyAlignment="1">
      <alignment horizontal="right"/>
    </xf>
    <xf numFmtId="2" fontId="0" fillId="34" borderId="26" xfId="0" applyNumberFormat="1" applyFont="1" applyFill="1" applyBorder="1" applyAlignment="1">
      <alignment/>
    </xf>
    <xf numFmtId="3" fontId="0" fillId="34" borderId="21" xfId="0" applyNumberFormat="1" applyFont="1" applyFill="1" applyBorder="1" applyAlignment="1">
      <alignment/>
    </xf>
    <xf numFmtId="3" fontId="0" fillId="34" borderId="19" xfId="0" applyNumberFormat="1" applyFont="1" applyFill="1" applyBorder="1" applyAlignment="1">
      <alignment/>
    </xf>
    <xf numFmtId="3" fontId="0" fillId="34" borderId="17" xfId="0" applyNumberFormat="1" applyFont="1" applyFill="1" applyBorder="1" applyAlignment="1">
      <alignment/>
    </xf>
    <xf numFmtId="2" fontId="0" fillId="34" borderId="21" xfId="0" applyNumberFormat="1" applyFont="1" applyFill="1" applyBorder="1" applyAlignment="1">
      <alignment/>
    </xf>
    <xf numFmtId="0" fontId="0" fillId="34" borderId="12" xfId="0" applyFill="1" applyBorder="1" applyAlignment="1">
      <alignment horizontal="right"/>
    </xf>
    <xf numFmtId="0" fontId="0" fillId="34" borderId="10" xfId="0" applyFill="1" applyBorder="1" applyAlignment="1">
      <alignment horizontal="right"/>
    </xf>
    <xf numFmtId="0" fontId="0" fillId="34" borderId="13" xfId="0" applyFill="1" applyBorder="1" applyAlignment="1">
      <alignment horizontal="right"/>
    </xf>
    <xf numFmtId="0" fontId="9" fillId="34" borderId="10" xfId="3" applyFill="1" applyBorder="1" applyAlignment="1">
      <alignment horizontal="right"/>
    </xf>
    <xf numFmtId="0" fontId="9" fillId="34" borderId="13" xfId="3" applyFill="1" applyBorder="1" applyAlignment="1">
      <alignment horizontal="right"/>
    </xf>
    <xf numFmtId="3" fontId="9" fillId="34" borderId="28" xfId="3" applyNumberFormat="1" applyFill="1" applyBorder="1" applyAlignment="1">
      <alignment/>
    </xf>
    <xf numFmtId="3" fontId="9" fillId="34" borderId="11" xfId="3" applyNumberFormat="1" applyFill="1" applyBorder="1" applyAlignment="1">
      <alignment horizontal="right"/>
    </xf>
    <xf numFmtId="2" fontId="9" fillId="34" borderId="22" xfId="3" applyNumberFormat="1" applyFill="1" applyBorder="1" applyAlignment="1">
      <alignment/>
    </xf>
    <xf numFmtId="3" fontId="9" fillId="34" borderId="20" xfId="3" applyNumberFormat="1" applyFill="1" applyBorder="1" applyAlignment="1">
      <alignment/>
    </xf>
    <xf numFmtId="3" fontId="9" fillId="34" borderId="14" xfId="3" applyNumberFormat="1" applyFill="1" applyBorder="1" applyAlignment="1">
      <alignment/>
    </xf>
    <xf numFmtId="3" fontId="9" fillId="34" borderId="10" xfId="3" applyNumberFormat="1" applyFill="1" applyBorder="1" applyAlignment="1">
      <alignment/>
    </xf>
    <xf numFmtId="2" fontId="9" fillId="34" borderId="20" xfId="3" applyNumberFormat="1" applyFill="1" applyBorder="1" applyAlignment="1">
      <alignment/>
    </xf>
    <xf numFmtId="0" fontId="9" fillId="0" borderId="0" xfId="3" applyAlignment="1">
      <alignment/>
    </xf>
    <xf numFmtId="0" fontId="9" fillId="34" borderId="11" xfId="3" applyFill="1" applyBorder="1" applyAlignment="1">
      <alignment horizontal="right"/>
    </xf>
    <xf numFmtId="0" fontId="8" fillId="36" borderId="27" xfId="0" applyFont="1" applyFill="1" applyBorder="1" applyAlignment="1">
      <alignment horizontal="right"/>
    </xf>
    <xf numFmtId="0" fontId="8" fillId="36" borderId="13" xfId="0" applyFont="1" applyFill="1" applyBorder="1" applyAlignment="1">
      <alignment horizontal="right"/>
    </xf>
    <xf numFmtId="0" fontId="8" fillId="34" borderId="30" xfId="2" applyFont="1" applyFill="1" applyBorder="1" applyAlignment="1">
      <alignment horizontal="center"/>
    </xf>
    <xf numFmtId="0" fontId="1" fillId="34" borderId="30" xfId="2" applyFill="1" applyBorder="1" applyAlignment="1">
      <alignment horizontal="center"/>
    </xf>
    <xf numFmtId="0" fontId="1" fillId="34" borderId="29" xfId="2" applyFill="1" applyBorder="1" applyAlignment="1">
      <alignment horizontal="left"/>
    </xf>
    <xf numFmtId="0" fontId="1" fillId="35" borderId="28" xfId="2" applyFill="1" applyBorder="1" applyAlignment="1">
      <alignment horizontal="left"/>
    </xf>
    <xf numFmtId="2" fontId="1" fillId="35" borderId="28" xfId="2" applyNumberFormat="1" applyFont="1" applyFill="1" applyBorder="1" applyAlignment="1">
      <alignment horizontal="left"/>
    </xf>
    <xf numFmtId="0" fontId="1" fillId="34" borderId="28" xfId="2" applyFill="1" applyBorder="1" applyAlignment="1">
      <alignment horizontal="left"/>
    </xf>
    <xf numFmtId="0" fontId="1" fillId="36" borderId="30" xfId="0" applyFont="1" applyFill="1" applyBorder="1" applyAlignment="1">
      <alignment vertical="top" wrapText="1"/>
    </xf>
    <xf numFmtId="2" fontId="1" fillId="35" borderId="28" xfId="2" applyNumberFormat="1" applyFill="1" applyBorder="1" applyAlignment="1">
      <alignment horizontal="left"/>
    </xf>
    <xf numFmtId="0" fontId="1" fillId="18" borderId="28" xfId="2" applyFill="1" applyBorder="1" applyAlignment="1">
      <alignment/>
    </xf>
    <xf numFmtId="0" fontId="1" fillId="18" borderId="28" xfId="2" applyFill="1" applyBorder="1" applyAlignment="1">
      <alignment horizontal="left"/>
    </xf>
    <xf numFmtId="0" fontId="1" fillId="34" borderId="30" xfId="2" applyFont="1" applyFill="1" applyBorder="1" applyAlignment="1">
      <alignment horizontal="center"/>
    </xf>
    <xf numFmtId="0" fontId="1" fillId="35" borderId="28" xfId="2" applyFont="1" applyFill="1" applyBorder="1" applyAlignment="1">
      <alignment horizontal="left"/>
    </xf>
    <xf numFmtId="0" fontId="0" fillId="18" borderId="28" xfId="2" applyFont="1" applyFill="1" applyBorder="1" applyAlignment="1">
      <alignment horizontal="left"/>
    </xf>
    <xf numFmtId="0" fontId="1" fillId="34" borderId="30" xfId="2" applyFont="1" applyFill="1" applyBorder="1" applyAlignment="1">
      <alignment horizontal="center"/>
    </xf>
    <xf numFmtId="0" fontId="1" fillId="34" borderId="28" xfId="1" applyFill="1" applyBorder="1" applyAlignment="1">
      <alignment horizontal="left"/>
    </xf>
    <xf numFmtId="0" fontId="1" fillId="36" borderId="29" xfId="0" applyFont="1" applyFill="1" applyBorder="1" applyAlignment="1">
      <alignment vertical="top" wrapText="1"/>
    </xf>
    <xf numFmtId="0" fontId="1" fillId="34" borderId="30" xfId="1" applyFill="1" applyBorder="1" applyAlignment="1">
      <alignment horizontal="center"/>
    </xf>
    <xf numFmtId="2" fontId="1" fillId="35" borderId="13" xfId="0" applyNumberFormat="1" applyFont="1" applyFill="1" applyBorder="1" applyAlignment="1">
      <alignment horizontal="left"/>
    </xf>
    <xf numFmtId="3" fontId="0" fillId="34" borderId="12" xfId="0" applyNumberFormat="1" applyFill="1" applyBorder="1" applyAlignment="1">
      <alignment horizontal="right"/>
    </xf>
    <xf numFmtId="2" fontId="0" fillId="34" borderId="26" xfId="0" applyNumberFormat="1" applyFill="1" applyBorder="1" applyAlignment="1">
      <alignment/>
    </xf>
    <xf numFmtId="3" fontId="0" fillId="34" borderId="29" xfId="0" applyNumberFormat="1" applyFill="1" applyBorder="1" applyAlignment="1">
      <alignment/>
    </xf>
    <xf numFmtId="0" fontId="0" fillId="32" borderId="10" xfId="3" applyFont="1" applyFill="1" applyBorder="1" applyAlignment="1">
      <alignment/>
    </xf>
    <xf numFmtId="2" fontId="0" fillId="4" borderId="34" xfId="3" applyNumberFormat="1" applyFont="1" applyFill="1" applyBorder="1" applyAlignment="1">
      <alignment/>
    </xf>
    <xf numFmtId="2" fontId="0" fillId="4" borderId="18" xfId="3" applyNumberFormat="1" applyFont="1" applyFill="1" applyBorder="1" applyAlignment="1">
      <alignment/>
    </xf>
    <xf numFmtId="2" fontId="0" fillId="4" borderId="24" xfId="3" applyNumberFormat="1" applyFont="1" applyFill="1" applyBorder="1" applyAlignment="1">
      <alignment/>
    </xf>
    <xf numFmtId="3" fontId="0" fillId="4" borderId="23" xfId="3" applyNumberFormat="1" applyFont="1" applyFill="1" applyBorder="1" applyAlignment="1">
      <alignment/>
    </xf>
    <xf numFmtId="3" fontId="0" fillId="33" borderId="34" xfId="3" applyNumberFormat="1" applyFont="1" applyFill="1" applyBorder="1" applyAlignment="1">
      <alignment/>
    </xf>
    <xf numFmtId="3" fontId="0" fillId="33" borderId="18" xfId="3" applyNumberFormat="1" applyFont="1" applyFill="1" applyBorder="1" applyAlignment="1">
      <alignment/>
    </xf>
    <xf numFmtId="3" fontId="0" fillId="33" borderId="30" xfId="3" applyNumberFormat="1" applyFont="1" applyFill="1" applyBorder="1" applyAlignment="1">
      <alignment/>
    </xf>
    <xf numFmtId="2" fontId="0" fillId="4" borderId="23" xfId="3" applyNumberFormat="1" applyFont="1" applyFill="1" applyBorder="1" applyAlignment="1">
      <alignment/>
    </xf>
    <xf numFmtId="3" fontId="1" fillId="35" borderId="22" xfId="0" applyNumberFormat="1" applyFont="1" applyFill="1" applyBorder="1" applyAlignment="1">
      <alignment horizontal="right"/>
    </xf>
    <xf numFmtId="3" fontId="1" fillId="35" borderId="20" xfId="0" applyNumberFormat="1" applyFont="1" applyFill="1" applyBorder="1" applyAlignment="1">
      <alignment horizontal="right"/>
    </xf>
    <xf numFmtId="3" fontId="1" fillId="35" borderId="14" xfId="0" applyNumberFormat="1" applyFont="1" applyFill="1" applyBorder="1" applyAlignment="1">
      <alignment horizontal="right"/>
    </xf>
    <xf numFmtId="3" fontId="1" fillId="35" borderId="10" xfId="0" applyNumberFormat="1" applyFont="1" applyFill="1" applyBorder="1" applyAlignment="1">
      <alignment horizontal="right"/>
    </xf>
    <xf numFmtId="3" fontId="1" fillId="35" borderId="14" xfId="0" applyNumberFormat="1" applyFont="1" applyFill="1" applyBorder="1" applyAlignment="1">
      <alignment horizontal="right"/>
    </xf>
    <xf numFmtId="3" fontId="1" fillId="35" borderId="10" xfId="0" applyNumberFormat="1" applyFont="1" applyFill="1" applyBorder="1" applyAlignment="1">
      <alignment horizontal="right"/>
    </xf>
    <xf numFmtId="0" fontId="1" fillId="36" borderId="27" xfId="1" applyFill="1" applyBorder="1" applyAlignment="1">
      <alignment/>
    </xf>
    <xf numFmtId="0" fontId="1" fillId="36" borderId="12" xfId="1" applyFill="1" applyBorder="1" applyAlignment="1">
      <alignment/>
    </xf>
    <xf numFmtId="0" fontId="1" fillId="36" borderId="11" xfId="1" applyFill="1" applyBorder="1" applyAlignment="1">
      <alignment/>
    </xf>
    <xf numFmtId="0" fontId="1" fillId="36" borderId="35" xfId="1" applyFill="1" applyBorder="1" applyAlignment="1">
      <alignment/>
    </xf>
    <xf numFmtId="0" fontId="1" fillId="36" borderId="18" xfId="1" applyFill="1" applyBorder="1" applyAlignment="1">
      <alignment/>
    </xf>
    <xf numFmtId="0" fontId="1" fillId="36" borderId="23" xfId="1" applyFill="1" applyBorder="1" applyAlignment="1">
      <alignment/>
    </xf>
    <xf numFmtId="0" fontId="1" fillId="0" borderId="0" xfId="1" applyBorder="1" applyAlignment="1">
      <alignment/>
    </xf>
    <xf numFmtId="0" fontId="1" fillId="0" borderId="0" xfId="1" applyFill="1" applyBorder="1" applyAlignment="1">
      <alignment horizontal="center"/>
    </xf>
    <xf numFmtId="0" fontId="1" fillId="0" borderId="0" xfId="1" applyFill="1" applyBorder="1" applyAlignment="1">
      <alignment/>
    </xf>
    <xf numFmtId="0" fontId="1" fillId="0" borderId="0" xfId="2" applyFill="1" applyBorder="1" applyAlignment="1">
      <alignment horizontal="center"/>
    </xf>
    <xf numFmtId="0" fontId="0" fillId="0" borderId="0" xfId="0" applyFill="1" applyBorder="1" applyAlignment="1">
      <alignment/>
    </xf>
    <xf numFmtId="0" fontId="0" fillId="0" borderId="0" xfId="0" applyFont="1" applyFill="1" applyBorder="1" applyAlignment="1">
      <alignment/>
    </xf>
    <xf numFmtId="0" fontId="7" fillId="0" borderId="0" xfId="1" applyFont="1" applyFill="1" applyBorder="1" applyAlignment="1">
      <alignment/>
    </xf>
    <xf numFmtId="0" fontId="7" fillId="0" borderId="0" xfId="0" applyFont="1" applyFill="1" applyBorder="1" applyAlignment="1">
      <alignment/>
    </xf>
    <xf numFmtId="0" fontId="8" fillId="0" borderId="0" xfId="0" applyFont="1" applyFill="1" applyBorder="1" applyAlignment="1">
      <alignment/>
    </xf>
    <xf numFmtId="0" fontId="1" fillId="0" borderId="0" xfId="0" applyFont="1" applyFill="1" applyBorder="1" applyAlignment="1">
      <alignment/>
    </xf>
    <xf numFmtId="0" fontId="0" fillId="0" borderId="0" xfId="0" applyFill="1" applyBorder="1" applyAlignment="1">
      <alignment horizontal="right"/>
    </xf>
    <xf numFmtId="0" fontId="1" fillId="0" borderId="0" xfId="0" applyFont="1" applyFill="1" applyBorder="1" applyAlignment="1">
      <alignment/>
    </xf>
    <xf numFmtId="2" fontId="0" fillId="0" borderId="0" xfId="0" applyNumberFormat="1" applyFont="1" applyFill="1" applyBorder="1" applyAlignment="1">
      <alignment horizontal="right"/>
    </xf>
    <xf numFmtId="0" fontId="0" fillId="0" borderId="0" xfId="0" applyFont="1" applyFill="1" applyBorder="1" applyAlignment="1">
      <alignment horizontal="right"/>
    </xf>
    <xf numFmtId="2" fontId="1" fillId="0" borderId="0" xfId="0" applyNumberFormat="1" applyFont="1" applyFill="1" applyBorder="1" applyAlignment="1">
      <alignment horizontal="right"/>
    </xf>
    <xf numFmtId="0" fontId="0" fillId="0" borderId="0" xfId="0" applyFont="1" applyFill="1" applyBorder="1" applyAlignment="1">
      <alignment/>
    </xf>
    <xf numFmtId="0" fontId="0" fillId="0" borderId="0" xfId="5" applyFill="1" applyBorder="1" applyAlignment="1">
      <alignment horizontal="right"/>
    </xf>
    <xf numFmtId="0" fontId="9" fillId="0" borderId="0" xfId="3" applyFill="1" applyBorder="1" applyAlignment="1">
      <alignment horizontal="right"/>
    </xf>
    <xf numFmtId="0" fontId="0" fillId="0" borderId="0" xfId="0" applyFont="1" applyFill="1" applyBorder="1" applyAlignment="1">
      <alignment horizontal="left"/>
    </xf>
    <xf numFmtId="0" fontId="0" fillId="0" borderId="0" xfId="3" applyFont="1" applyFill="1" applyBorder="1" applyAlignment="1">
      <alignment horizontal="left"/>
    </xf>
    <xf numFmtId="0" fontId="9" fillId="0" borderId="0" xfId="3" applyFill="1" applyBorder="1" applyAlignment="1">
      <alignment horizontal="left"/>
    </xf>
    <xf numFmtId="0" fontId="1" fillId="0" borderId="0" xfId="1" applyFill="1" applyBorder="1" applyAlignment="1">
      <alignment horizontal="right"/>
    </xf>
    <xf numFmtId="0" fontId="0" fillId="0" borderId="0" xfId="3" applyFont="1" applyFill="1" applyBorder="1" applyAlignment="1">
      <alignment/>
    </xf>
    <xf numFmtId="0" fontId="8" fillId="36" borderId="36" xfId="0" applyFont="1" applyFill="1" applyBorder="1" applyAlignment="1">
      <alignment/>
    </xf>
    <xf numFmtId="0" fontId="8" fillId="36" borderId="37" xfId="0" applyFont="1" applyFill="1" applyBorder="1" applyAlignment="1">
      <alignment/>
    </xf>
    <xf numFmtId="0" fontId="8" fillId="36" borderId="38" xfId="0" applyFont="1" applyFill="1" applyBorder="1" applyAlignment="1">
      <alignment horizontal="right"/>
    </xf>
    <xf numFmtId="0" fontId="8" fillId="34" borderId="39" xfId="2" applyFont="1" applyFill="1" applyBorder="1" applyAlignment="1">
      <alignment horizontal="center"/>
    </xf>
    <xf numFmtId="0" fontId="8" fillId="37" borderId="36" xfId="0" applyFont="1" applyFill="1" applyBorder="1" applyAlignment="1">
      <alignment/>
    </xf>
    <xf numFmtId="0" fontId="8" fillId="37" borderId="40" xfId="0" applyFont="1" applyFill="1" applyBorder="1" applyAlignment="1">
      <alignment/>
    </xf>
    <xf numFmtId="0" fontId="8" fillId="4" borderId="36" xfId="0" applyFont="1" applyFill="1" applyBorder="1" applyAlignment="1">
      <alignment/>
    </xf>
    <xf numFmtId="0" fontId="8" fillId="4" borderId="37" xfId="0" applyFont="1" applyFill="1" applyBorder="1" applyAlignment="1">
      <alignment/>
    </xf>
    <xf numFmtId="0" fontId="8" fillId="4" borderId="40" xfId="0" applyFont="1" applyFill="1" applyBorder="1" applyAlignment="1">
      <alignment/>
    </xf>
    <xf numFmtId="0" fontId="8" fillId="33" borderId="36" xfId="0" applyFont="1" applyFill="1" applyBorder="1" applyAlignment="1">
      <alignment/>
    </xf>
    <xf numFmtId="0" fontId="8" fillId="33" borderId="37" xfId="0" applyFont="1" applyFill="1" applyBorder="1" applyAlignment="1">
      <alignment/>
    </xf>
    <xf numFmtId="0" fontId="8" fillId="36" borderId="32" xfId="0" applyFont="1" applyFill="1" applyBorder="1" applyAlignment="1">
      <alignment/>
    </xf>
    <xf numFmtId="0" fontId="0" fillId="34" borderId="41" xfId="0" applyFill="1" applyBorder="1" applyAlignment="1">
      <alignment horizontal="right"/>
    </xf>
    <xf numFmtId="0" fontId="1" fillId="35" borderId="33" xfId="0" applyFont="1" applyFill="1" applyBorder="1" applyAlignment="1">
      <alignment/>
    </xf>
    <xf numFmtId="2" fontId="0" fillId="35" borderId="33" xfId="0" applyNumberFormat="1" applyFont="1" applyFill="1" applyBorder="1" applyAlignment="1">
      <alignment horizontal="right"/>
    </xf>
    <xf numFmtId="0" fontId="0" fillId="34" borderId="33" xfId="0" applyFont="1" applyFill="1" applyBorder="1" applyAlignment="1">
      <alignment horizontal="right"/>
    </xf>
    <xf numFmtId="0" fontId="7" fillId="36" borderId="32" xfId="1" applyFont="1" applyFill="1" applyBorder="1" applyAlignment="1">
      <alignment/>
    </xf>
    <xf numFmtId="0" fontId="1" fillId="36" borderId="42" xfId="0" applyFont="1" applyFill="1" applyBorder="1" applyAlignment="1">
      <alignment/>
    </xf>
    <xf numFmtId="0" fontId="0" fillId="34" borderId="33" xfId="0" applyFill="1" applyBorder="1" applyAlignment="1">
      <alignment horizontal="right"/>
    </xf>
    <xf numFmtId="2" fontId="1" fillId="35" borderId="33" xfId="0" applyNumberFormat="1" applyFont="1" applyFill="1" applyBorder="1" applyAlignment="1">
      <alignment horizontal="right"/>
    </xf>
    <xf numFmtId="0" fontId="0" fillId="18" borderId="33" xfId="0" applyFont="1" applyFill="1" applyBorder="1" applyAlignment="1">
      <alignment/>
    </xf>
    <xf numFmtId="0" fontId="0" fillId="18" borderId="33" xfId="0" applyFont="1" applyFill="1" applyBorder="1" applyAlignment="1">
      <alignment horizontal="right"/>
    </xf>
    <xf numFmtId="0" fontId="0" fillId="34" borderId="33" xfId="5" applyFill="1" applyBorder="1" applyAlignment="1">
      <alignment horizontal="right"/>
    </xf>
    <xf numFmtId="0" fontId="9" fillId="34" borderId="33" xfId="3" applyFill="1" applyBorder="1" applyAlignment="1">
      <alignment horizontal="right"/>
    </xf>
    <xf numFmtId="0" fontId="0" fillId="18" borderId="33" xfId="0" applyFont="1" applyFill="1" applyBorder="1" applyAlignment="1">
      <alignment horizontal="left"/>
    </xf>
    <xf numFmtId="0" fontId="0" fillId="34" borderId="41" xfId="5" applyFill="1" applyBorder="1" applyAlignment="1">
      <alignment horizontal="right"/>
    </xf>
    <xf numFmtId="0" fontId="1" fillId="34" borderId="33" xfId="1" applyFill="1" applyBorder="1" applyAlignment="1">
      <alignment horizontal="right"/>
    </xf>
    <xf numFmtId="0" fontId="7" fillId="36" borderId="31" xfId="0" applyFont="1" applyFill="1" applyBorder="1" applyAlignment="1">
      <alignment/>
    </xf>
    <xf numFmtId="0" fontId="1" fillId="34" borderId="43" xfId="1" applyFill="1" applyBorder="1" applyAlignment="1">
      <alignment horizontal="right"/>
    </xf>
    <xf numFmtId="0" fontId="1" fillId="34" borderId="44" xfId="1" applyFill="1" applyBorder="1" applyAlignment="1">
      <alignment horizontal="right"/>
    </xf>
    <xf numFmtId="0" fontId="1" fillId="34" borderId="45" xfId="1" applyFill="1" applyBorder="1" applyAlignment="1">
      <alignment horizontal="right"/>
    </xf>
    <xf numFmtId="0" fontId="1" fillId="34" borderId="46" xfId="1" applyFill="1" applyBorder="1" applyAlignment="1">
      <alignment horizontal="left"/>
    </xf>
    <xf numFmtId="2" fontId="1" fillId="34" borderId="46" xfId="1" applyNumberFormat="1" applyFill="1" applyBorder="1" applyAlignment="1">
      <alignment/>
    </xf>
    <xf numFmtId="3" fontId="1" fillId="34" borderId="47" xfId="1" applyNumberFormat="1" applyFill="1" applyBorder="1" applyAlignment="1">
      <alignment horizontal="right"/>
    </xf>
    <xf numFmtId="2" fontId="1" fillId="34" borderId="48" xfId="1" applyNumberFormat="1" applyFill="1" applyBorder="1" applyAlignment="1">
      <alignment/>
    </xf>
    <xf numFmtId="2" fontId="1" fillId="34" borderId="49" xfId="1" applyNumberFormat="1" applyFill="1" applyBorder="1" applyAlignment="1">
      <alignment/>
    </xf>
    <xf numFmtId="2" fontId="1" fillId="34" borderId="50" xfId="1" applyNumberFormat="1" applyFill="1" applyBorder="1" applyAlignment="1">
      <alignment/>
    </xf>
    <xf numFmtId="2" fontId="1" fillId="34" borderId="44" xfId="1" applyNumberFormat="1" applyFill="1" applyBorder="1" applyAlignment="1">
      <alignment/>
    </xf>
    <xf numFmtId="0" fontId="1" fillId="34" borderId="39" xfId="1" applyFill="1" applyBorder="1" applyAlignment="1">
      <alignment horizontal="right"/>
    </xf>
    <xf numFmtId="0" fontId="7" fillId="36" borderId="30" xfId="0" applyFont="1" applyFill="1" applyBorder="1" applyAlignment="1">
      <alignment/>
    </xf>
    <xf numFmtId="0" fontId="1" fillId="32" borderId="24" xfId="0" applyFont="1" applyFill="1" applyBorder="1" applyAlignment="1">
      <alignment/>
    </xf>
    <xf numFmtId="0" fontId="0" fillId="32" borderId="24" xfId="0" applyFill="1" applyBorder="1" applyAlignment="1">
      <alignment horizontal="right"/>
    </xf>
    <xf numFmtId="0" fontId="1" fillId="32" borderId="24" xfId="0" applyFont="1" applyFill="1" applyBorder="1" applyAlignment="1">
      <alignment/>
    </xf>
    <xf numFmtId="2" fontId="0" fillId="32" borderId="24" xfId="0" applyNumberFormat="1" applyFont="1" applyFill="1" applyBorder="1" applyAlignment="1">
      <alignment horizontal="right"/>
    </xf>
    <xf numFmtId="0" fontId="0" fillId="32" borderId="24" xfId="0" applyFont="1" applyFill="1" applyBorder="1" applyAlignment="1">
      <alignment horizontal="right"/>
    </xf>
    <xf numFmtId="0" fontId="7" fillId="32" borderId="24" xfId="1" applyFont="1" applyFill="1" applyBorder="1" applyAlignment="1">
      <alignment/>
    </xf>
    <xf numFmtId="2" fontId="1" fillId="32" borderId="24" xfId="0" applyNumberFormat="1" applyFont="1" applyFill="1" applyBorder="1" applyAlignment="1">
      <alignment horizontal="right"/>
    </xf>
    <xf numFmtId="0" fontId="0" fillId="32" borderId="24" xfId="0" applyFont="1" applyFill="1" applyBorder="1" applyAlignment="1">
      <alignment/>
    </xf>
    <xf numFmtId="0" fontId="0" fillId="32" borderId="24" xfId="5" applyFill="1" applyBorder="1" applyAlignment="1">
      <alignment horizontal="right"/>
    </xf>
    <xf numFmtId="0" fontId="9" fillId="32" borderId="24" xfId="3" applyFill="1" applyBorder="1" applyAlignment="1">
      <alignment horizontal="right"/>
    </xf>
    <xf numFmtId="0" fontId="0" fillId="32" borderId="24" xfId="0" applyFont="1" applyFill="1" applyBorder="1" applyAlignment="1">
      <alignment horizontal="left"/>
    </xf>
    <xf numFmtId="0" fontId="0" fillId="32" borderId="24" xfId="3" applyFont="1" applyFill="1" applyBorder="1" applyAlignment="1">
      <alignment horizontal="left"/>
    </xf>
    <xf numFmtId="0" fontId="9" fillId="32" borderId="24" xfId="3" applyFill="1" applyBorder="1" applyAlignment="1">
      <alignment horizontal="left"/>
    </xf>
    <xf numFmtId="0" fontId="0" fillId="32" borderId="51" xfId="0" applyFont="1" applyFill="1" applyBorder="1" applyAlignment="1">
      <alignment horizontal="left"/>
    </xf>
    <xf numFmtId="0" fontId="0" fillId="32" borderId="30" xfId="0" applyFill="1" applyBorder="1" applyAlignment="1">
      <alignment horizontal="right"/>
    </xf>
    <xf numFmtId="0" fontId="1" fillId="32" borderId="30" xfId="0" applyFont="1" applyFill="1" applyBorder="1" applyAlignment="1">
      <alignment/>
    </xf>
    <xf numFmtId="2" fontId="0" fillId="32" borderId="30" xfId="0" applyNumberFormat="1" applyFont="1" applyFill="1" applyBorder="1" applyAlignment="1">
      <alignment horizontal="right"/>
    </xf>
    <xf numFmtId="0" fontId="0" fillId="32" borderId="30" xfId="0" applyFont="1" applyFill="1" applyBorder="1" applyAlignment="1">
      <alignment horizontal="right"/>
    </xf>
    <xf numFmtId="0" fontId="7" fillId="32" borderId="30" xfId="1" applyFont="1" applyFill="1" applyBorder="1" applyAlignment="1">
      <alignment/>
    </xf>
    <xf numFmtId="0" fontId="1" fillId="32" borderId="30" xfId="0" applyFont="1" applyFill="1" applyBorder="1" applyAlignment="1">
      <alignment/>
    </xf>
    <xf numFmtId="2" fontId="1" fillId="32" borderId="30" xfId="0" applyNumberFormat="1" applyFont="1" applyFill="1" applyBorder="1" applyAlignment="1">
      <alignment horizontal="right"/>
    </xf>
    <xf numFmtId="0" fontId="0" fillId="32" borderId="30" xfId="0" applyFont="1" applyFill="1" applyBorder="1" applyAlignment="1">
      <alignment/>
    </xf>
    <xf numFmtId="0" fontId="0" fillId="32" borderId="30" xfId="5" applyFill="1" applyBorder="1" applyAlignment="1">
      <alignment horizontal="right"/>
    </xf>
    <xf numFmtId="0" fontId="9" fillId="32" borderId="30" xfId="3" applyFill="1" applyBorder="1" applyAlignment="1">
      <alignment horizontal="right"/>
    </xf>
    <xf numFmtId="0" fontId="0" fillId="32" borderId="30" xfId="0" applyFont="1" applyFill="1" applyBorder="1" applyAlignment="1">
      <alignment horizontal="left"/>
    </xf>
    <xf numFmtId="0" fontId="0" fillId="32" borderId="30" xfId="3" applyFont="1" applyFill="1" applyBorder="1" applyAlignment="1">
      <alignment horizontal="left"/>
    </xf>
    <xf numFmtId="0" fontId="9" fillId="32" borderId="30" xfId="3" applyFill="1" applyBorder="1" applyAlignment="1">
      <alignment horizontal="left"/>
    </xf>
    <xf numFmtId="0" fontId="0" fillId="32" borderId="52" xfId="0" applyFont="1" applyFill="1" applyBorder="1" applyAlignment="1">
      <alignment horizontal="left"/>
    </xf>
    <xf numFmtId="0" fontId="0" fillId="33" borderId="11" xfId="0" applyFont="1" applyFill="1" applyBorder="1" applyAlignment="1">
      <alignment/>
    </xf>
    <xf numFmtId="3" fontId="0" fillId="34" borderId="11" xfId="0" applyNumberFormat="1" applyFont="1" applyFill="1" applyBorder="1" applyAlignment="1">
      <alignment/>
    </xf>
    <xf numFmtId="9" fontId="1" fillId="35" borderId="32" xfId="0" applyNumberFormat="1" applyFont="1" applyFill="1" applyBorder="1" applyAlignment="1">
      <alignment horizontal="right"/>
    </xf>
    <xf numFmtId="3" fontId="1" fillId="35" borderId="32" xfId="0" applyNumberFormat="1" applyFont="1" applyFill="1" applyBorder="1" applyAlignment="1">
      <alignment horizontal="right"/>
    </xf>
    <xf numFmtId="3" fontId="0" fillId="18" borderId="32" xfId="0" applyNumberFormat="1" applyFill="1" applyBorder="1" applyAlignment="1">
      <alignment horizontal="right"/>
    </xf>
    <xf numFmtId="3" fontId="0" fillId="34" borderId="11" xfId="5" applyNumberFormat="1" applyFill="1" applyBorder="1" applyAlignment="1">
      <alignment/>
    </xf>
    <xf numFmtId="3" fontId="9" fillId="34" borderId="11" xfId="3" applyNumberFormat="1" applyFill="1" applyBorder="1" applyAlignment="1">
      <alignment/>
    </xf>
    <xf numFmtId="3" fontId="0" fillId="34" borderId="12" xfId="5" applyNumberFormat="1" applyFont="1" applyFill="1" applyBorder="1" applyAlignment="1">
      <alignment/>
    </xf>
    <xf numFmtId="9" fontId="1" fillId="35" borderId="11" xfId="0" applyNumberFormat="1" applyFont="1" applyFill="1" applyBorder="1" applyAlignment="1">
      <alignment horizontal="right"/>
    </xf>
    <xf numFmtId="3" fontId="0" fillId="34" borderId="12" xfId="0" applyNumberFormat="1" applyFont="1" applyFill="1" applyBorder="1" applyAlignment="1">
      <alignment/>
    </xf>
    <xf numFmtId="0" fontId="1" fillId="33" borderId="28" xfId="0" applyFont="1" applyFill="1" applyBorder="1" applyAlignment="1">
      <alignment/>
    </xf>
    <xf numFmtId="0" fontId="0" fillId="34" borderId="28" xfId="0" applyFont="1" applyFill="1" applyBorder="1" applyAlignment="1">
      <alignment horizontal="right"/>
    </xf>
    <xf numFmtId="0" fontId="1" fillId="35" borderId="28" xfId="0" applyFont="1" applyFill="1" applyBorder="1" applyAlignment="1">
      <alignment/>
    </xf>
    <xf numFmtId="0" fontId="0" fillId="34" borderId="28" xfId="5" applyFill="1" applyBorder="1" applyAlignment="1">
      <alignment horizontal="right"/>
    </xf>
    <xf numFmtId="0" fontId="9" fillId="34" borderId="28" xfId="3" applyFill="1" applyBorder="1" applyAlignment="1">
      <alignment horizontal="right"/>
    </xf>
    <xf numFmtId="0" fontId="0" fillId="34" borderId="28" xfId="0" applyFill="1" applyBorder="1" applyAlignment="1">
      <alignment horizontal="right"/>
    </xf>
    <xf numFmtId="0" fontId="1" fillId="34" borderId="46" xfId="1" applyFill="1" applyBorder="1" applyAlignment="1">
      <alignment horizontal="right"/>
    </xf>
    <xf numFmtId="3" fontId="1" fillId="35" borderId="32" xfId="0" applyNumberFormat="1" applyFont="1" applyFill="1" applyBorder="1" applyAlignment="1">
      <alignment horizontal="right"/>
    </xf>
    <xf numFmtId="3" fontId="0" fillId="18" borderId="11" xfId="0" applyNumberFormat="1" applyFont="1" applyFill="1" applyBorder="1" applyAlignment="1">
      <alignment/>
    </xf>
    <xf numFmtId="3" fontId="1" fillId="34" borderId="11" xfId="1" applyNumberFormat="1" applyFill="1" applyBorder="1" applyAlignment="1">
      <alignment/>
    </xf>
    <xf numFmtId="3" fontId="0" fillId="33" borderId="0" xfId="3" applyNumberFormat="1" applyFont="1" applyFill="1" applyBorder="1" applyAlignment="1">
      <alignment/>
    </xf>
    <xf numFmtId="2" fontId="1" fillId="34" borderId="47" xfId="1" applyNumberFormat="1" applyFill="1" applyBorder="1" applyAlignment="1">
      <alignment/>
    </xf>
    <xf numFmtId="0" fontId="0" fillId="18" borderId="28" xfId="0" applyFont="1" applyFill="1" applyBorder="1" applyAlignment="1">
      <alignment horizontal="left"/>
    </xf>
    <xf numFmtId="0" fontId="0" fillId="18" borderId="28" xfId="0" applyFont="1" applyFill="1" applyBorder="1" applyAlignment="1">
      <alignment horizontal="right"/>
    </xf>
    <xf numFmtId="0" fontId="0" fillId="0" borderId="0" xfId="1" applyFont="1" applyFill="1" applyBorder="1" applyAlignment="1">
      <alignment horizontal="left"/>
    </xf>
    <xf numFmtId="3" fontId="0" fillId="32" borderId="30" xfId="0" applyNumberFormat="1" applyFont="1" applyFill="1" applyBorder="1" applyAlignment="1">
      <alignment/>
    </xf>
    <xf numFmtId="3" fontId="1" fillId="32" borderId="30" xfId="0" applyNumberFormat="1" applyFont="1" applyFill="1" applyBorder="1" applyAlignment="1">
      <alignment/>
    </xf>
    <xf numFmtId="9" fontId="1" fillId="32" borderId="30" xfId="0" applyNumberFormat="1" applyFont="1" applyFill="1" applyBorder="1" applyAlignment="1">
      <alignment horizontal="right"/>
    </xf>
    <xf numFmtId="3" fontId="1" fillId="32" borderId="30" xfId="0" applyNumberFormat="1" applyFont="1" applyFill="1" applyBorder="1" applyAlignment="1">
      <alignment horizontal="right"/>
    </xf>
    <xf numFmtId="3" fontId="0" fillId="32" borderId="30" xfId="0" applyNumberFormat="1" applyFont="1" applyFill="1" applyBorder="1" applyAlignment="1">
      <alignment horizontal="right"/>
    </xf>
    <xf numFmtId="3" fontId="0" fillId="32" borderId="30" xfId="5" applyNumberFormat="1" applyFill="1" applyBorder="1" applyAlignment="1">
      <alignment/>
    </xf>
    <xf numFmtId="3" fontId="9" fillId="32" borderId="30" xfId="3" applyNumberFormat="1" applyFill="1" applyBorder="1" applyAlignment="1">
      <alignment/>
    </xf>
    <xf numFmtId="3" fontId="0" fillId="32" borderId="30" xfId="0" applyNumberFormat="1" applyFont="1" applyFill="1" applyBorder="1" applyAlignment="1">
      <alignment horizontal="left"/>
    </xf>
    <xf numFmtId="3" fontId="0" fillId="32" borderId="30" xfId="3" applyNumberFormat="1" applyFont="1" applyFill="1" applyBorder="1" applyAlignment="1">
      <alignment/>
    </xf>
    <xf numFmtId="3" fontId="0" fillId="32" borderId="30" xfId="5" applyNumberFormat="1" applyFont="1" applyFill="1" applyBorder="1" applyAlignment="1">
      <alignment/>
    </xf>
    <xf numFmtId="0" fontId="1" fillId="33" borderId="28" xfId="0" applyFont="1" applyFill="1" applyBorder="1" applyAlignment="1">
      <alignment/>
    </xf>
    <xf numFmtId="2" fontId="1" fillId="34" borderId="52" xfId="1" applyNumberFormat="1" applyFill="1" applyBorder="1" applyAlignment="1">
      <alignment/>
    </xf>
    <xf numFmtId="3" fontId="1" fillId="34" borderId="52" xfId="1" applyNumberFormat="1" applyFill="1" applyBorder="1" applyAlignment="1">
      <alignment/>
    </xf>
    <xf numFmtId="0" fontId="7" fillId="36" borderId="30" xfId="1" applyFont="1" applyFill="1" applyBorder="1" applyAlignment="1">
      <alignment/>
    </xf>
    <xf numFmtId="0" fontId="0" fillId="33" borderId="24" xfId="3" applyFont="1" applyFill="1" applyBorder="1" applyAlignment="1">
      <alignment/>
    </xf>
    <xf numFmtId="0" fontId="1" fillId="34" borderId="53" xfId="1" applyFill="1" applyBorder="1" applyAlignment="1">
      <alignment horizontal="right"/>
    </xf>
    <xf numFmtId="0" fontId="7" fillId="36" borderId="24" xfId="0" applyFont="1" applyFill="1" applyBorder="1" applyAlignment="1">
      <alignment/>
    </xf>
    <xf numFmtId="0" fontId="1" fillId="33" borderId="20" xfId="0" applyFont="1" applyFill="1" applyBorder="1" applyAlignment="1">
      <alignment/>
    </xf>
    <xf numFmtId="0" fontId="0" fillId="34" borderId="20" xfId="0" applyFont="1" applyFill="1" applyBorder="1" applyAlignment="1">
      <alignment horizontal="right"/>
    </xf>
    <xf numFmtId="0" fontId="1" fillId="35" borderId="20" xfId="0" applyFont="1" applyFill="1" applyBorder="1" applyAlignment="1">
      <alignment/>
    </xf>
    <xf numFmtId="0" fontId="0" fillId="18" borderId="20" xfId="0" applyFont="1" applyFill="1" applyBorder="1" applyAlignment="1">
      <alignment horizontal="left"/>
    </xf>
    <xf numFmtId="0" fontId="0" fillId="18" borderId="20" xfId="0" applyFont="1" applyFill="1" applyBorder="1" applyAlignment="1">
      <alignment horizontal="right"/>
    </xf>
    <xf numFmtId="0" fontId="0" fillId="34" borderId="20" xfId="5" applyFill="1" applyBorder="1" applyAlignment="1">
      <alignment horizontal="right"/>
    </xf>
    <xf numFmtId="0" fontId="9" fillId="34" borderId="20" xfId="3" applyFill="1" applyBorder="1" applyAlignment="1">
      <alignment horizontal="right"/>
    </xf>
    <xf numFmtId="0" fontId="0" fillId="34" borderId="20" xfId="0" applyFill="1" applyBorder="1" applyAlignment="1">
      <alignment horizontal="right"/>
    </xf>
    <xf numFmtId="0" fontId="1" fillId="34" borderId="51" xfId="1" applyFill="1" applyBorder="1" applyAlignment="1">
      <alignment horizontal="right"/>
    </xf>
    <xf numFmtId="0" fontId="0" fillId="39" borderId="0" xfId="0" applyFill="1" applyBorder="1" applyAlignment="1">
      <alignment/>
    </xf>
    <xf numFmtId="0" fontId="0" fillId="39" borderId="54" xfId="0" applyFill="1" applyBorder="1" applyAlignment="1">
      <alignment/>
    </xf>
    <xf numFmtId="0" fontId="0" fillId="39" borderId="53" xfId="0" applyFill="1" applyBorder="1" applyAlignment="1">
      <alignment/>
    </xf>
    <xf numFmtId="0" fontId="0" fillId="39" borderId="24" xfId="0" applyFill="1" applyBorder="1" applyAlignment="1">
      <alignment/>
    </xf>
    <xf numFmtId="0" fontId="0" fillId="39" borderId="55" xfId="0" applyFill="1" applyBorder="1" applyAlignment="1">
      <alignment/>
    </xf>
    <xf numFmtId="0" fontId="0" fillId="39" borderId="51" xfId="0" applyFill="1" applyBorder="1" applyAlignment="1">
      <alignment/>
    </xf>
    <xf numFmtId="0" fontId="9" fillId="39" borderId="0" xfId="3" applyFont="1" applyFill="1" applyBorder="1" applyAlignment="1">
      <alignment horizontal="left"/>
    </xf>
    <xf numFmtId="0" fontId="1" fillId="39" borderId="0" xfId="0" applyFont="1" applyFill="1" applyBorder="1" applyAlignment="1">
      <alignment/>
    </xf>
    <xf numFmtId="0" fontId="0" fillId="39" borderId="0" xfId="0" applyFont="1" applyFill="1" applyBorder="1" applyAlignment="1">
      <alignment horizontal="left"/>
    </xf>
    <xf numFmtId="2" fontId="0" fillId="39" borderId="0" xfId="0" applyNumberFormat="1" applyFont="1" applyFill="1" applyBorder="1" applyAlignment="1">
      <alignment horizontal="left"/>
    </xf>
    <xf numFmtId="0" fontId="0" fillId="39" borderId="0" xfId="5" applyFont="1" applyFill="1" applyBorder="1" applyAlignment="1">
      <alignment horizontal="left"/>
    </xf>
    <xf numFmtId="2" fontId="1" fillId="39" borderId="0" xfId="0" applyNumberFormat="1" applyFont="1" applyFill="1" applyBorder="1" applyAlignment="1">
      <alignment horizontal="left"/>
    </xf>
    <xf numFmtId="0" fontId="0" fillId="39" borderId="0" xfId="3" applyFont="1" applyFill="1" applyBorder="1" applyAlignment="1">
      <alignment horizontal="left"/>
    </xf>
    <xf numFmtId="0" fontId="1" fillId="39" borderId="0" xfId="0" applyFont="1" applyFill="1" applyBorder="1" applyAlignment="1">
      <alignment horizontal="left"/>
    </xf>
    <xf numFmtId="0" fontId="0" fillId="39" borderId="0" xfId="0" applyFont="1" applyFill="1" applyBorder="1" applyAlignment="1">
      <alignment/>
    </xf>
    <xf numFmtId="0" fontId="1" fillId="39" borderId="54" xfId="0" applyFont="1" applyFill="1" applyBorder="1" applyAlignment="1">
      <alignment/>
    </xf>
    <xf numFmtId="2" fontId="0" fillId="39" borderId="55" xfId="0" applyNumberFormat="1" applyFont="1" applyFill="1" applyBorder="1" applyAlignment="1">
      <alignment horizontal="left"/>
    </xf>
    <xf numFmtId="0" fontId="1" fillId="39" borderId="56" xfId="0" applyFont="1" applyFill="1" applyBorder="1" applyAlignment="1">
      <alignment horizontal="center"/>
    </xf>
    <xf numFmtId="0" fontId="1" fillId="39" borderId="57" xfId="0" applyFont="1" applyFill="1" applyBorder="1" applyAlignment="1">
      <alignment horizontal="center"/>
    </xf>
    <xf numFmtId="0" fontId="11" fillId="32" borderId="58" xfId="0" applyFont="1" applyFill="1" applyBorder="1" applyAlignment="1">
      <alignment/>
    </xf>
    <xf numFmtId="0" fontId="11" fillId="32" borderId="33" xfId="0" applyFont="1" applyFill="1" applyBorder="1" applyAlignment="1">
      <alignment/>
    </xf>
    <xf numFmtId="0" fontId="11" fillId="32" borderId="43" xfId="0" applyFont="1" applyFill="1" applyBorder="1" applyAlignment="1">
      <alignment/>
    </xf>
    <xf numFmtId="0" fontId="0" fillId="32" borderId="38" xfId="0" applyFill="1" applyBorder="1" applyAlignment="1">
      <alignment/>
    </xf>
    <xf numFmtId="0" fontId="0" fillId="32" borderId="45" xfId="0" applyFill="1" applyBorder="1" applyAlignment="1">
      <alignment/>
    </xf>
    <xf numFmtId="0" fontId="7" fillId="0" borderId="10" xfId="0" applyFont="1" applyBorder="1" applyAlignment="1">
      <alignment horizontal="left" vertical="center"/>
    </xf>
    <xf numFmtId="0" fontId="0" fillId="0" borderId="10" xfId="0" applyBorder="1" applyAlignment="1">
      <alignment horizontal="left" vertical="center"/>
    </xf>
    <xf numFmtId="0" fontId="12" fillId="0" borderId="10" xfId="0" applyFont="1" applyBorder="1" applyAlignment="1">
      <alignment horizontal="left" vertical="center"/>
    </xf>
    <xf numFmtId="0" fontId="5" fillId="0" borderId="10" xfId="54" applyBorder="1" applyAlignment="1" applyProtection="1">
      <alignment horizontal="left" vertical="center"/>
      <protection/>
    </xf>
    <xf numFmtId="0" fontId="0" fillId="0" borderId="10" xfId="0" applyFont="1" applyBorder="1" applyAlignment="1">
      <alignment horizontal="left" vertical="center"/>
    </xf>
    <xf numFmtId="0" fontId="0" fillId="0" borderId="10" xfId="0" applyFont="1" applyBorder="1" applyAlignment="1">
      <alignment horizontal="left" vertical="center" wrapText="1"/>
    </xf>
    <xf numFmtId="0" fontId="0" fillId="0" borderId="52" xfId="0" applyBorder="1" applyAlignment="1">
      <alignment/>
    </xf>
    <xf numFmtId="0" fontId="0" fillId="0" borderId="59" xfId="0" applyBorder="1" applyAlignment="1">
      <alignment wrapText="1"/>
    </xf>
    <xf numFmtId="0" fontId="0" fillId="0" borderId="59" xfId="0" applyBorder="1" applyAlignment="1">
      <alignment/>
    </xf>
    <xf numFmtId="3" fontId="0" fillId="37" borderId="29" xfId="3" applyNumberFormat="1" applyFont="1" applyFill="1" applyBorder="1" applyAlignment="1" applyProtection="1">
      <alignment/>
      <protection locked="0"/>
    </xf>
    <xf numFmtId="3" fontId="0" fillId="34" borderId="28" xfId="0" applyNumberFormat="1" applyFont="1" applyFill="1" applyBorder="1" applyAlignment="1" applyProtection="1">
      <alignment/>
      <protection locked="0"/>
    </xf>
    <xf numFmtId="3" fontId="0" fillId="34" borderId="11" xfId="0" applyNumberFormat="1" applyFont="1" applyFill="1" applyBorder="1" applyAlignment="1" applyProtection="1">
      <alignment horizontal="right"/>
      <protection locked="0"/>
    </xf>
    <xf numFmtId="3" fontId="1" fillId="35" borderId="28" xfId="0" applyNumberFormat="1" applyFont="1" applyFill="1" applyBorder="1" applyAlignment="1" applyProtection="1">
      <alignment/>
      <protection locked="0"/>
    </xf>
    <xf numFmtId="3" fontId="1" fillId="35" borderId="14" xfId="0" applyNumberFormat="1" applyFont="1" applyFill="1" applyBorder="1" applyAlignment="1" applyProtection="1">
      <alignment/>
      <protection locked="0"/>
    </xf>
    <xf numFmtId="9" fontId="1" fillId="35" borderId="28" xfId="0" applyNumberFormat="1" applyFont="1" applyFill="1" applyBorder="1" applyAlignment="1" applyProtection="1">
      <alignment horizontal="right"/>
      <protection locked="0"/>
    </xf>
    <xf numFmtId="2" fontId="1" fillId="35" borderId="14" xfId="0" applyNumberFormat="1" applyFont="1" applyFill="1" applyBorder="1" applyAlignment="1" applyProtection="1">
      <alignment horizontal="right"/>
      <protection locked="0"/>
    </xf>
    <xf numFmtId="3" fontId="1" fillId="35" borderId="28" xfId="0" applyNumberFormat="1" applyFont="1" applyFill="1" applyBorder="1" applyAlignment="1" applyProtection="1">
      <alignment horizontal="right"/>
      <protection locked="0"/>
    </xf>
    <xf numFmtId="3" fontId="0" fillId="18" borderId="28" xfId="0" applyNumberFormat="1" applyFont="1" applyFill="1" applyBorder="1" applyAlignment="1" applyProtection="1">
      <alignment/>
      <protection locked="0"/>
    </xf>
    <xf numFmtId="3" fontId="0" fillId="18" borderId="14" xfId="0" applyNumberFormat="1" applyFont="1" applyFill="1" applyBorder="1" applyAlignment="1" applyProtection="1">
      <alignment horizontal="left"/>
      <protection locked="0"/>
    </xf>
    <xf numFmtId="3" fontId="0" fillId="18" borderId="28" xfId="0" applyNumberFormat="1" applyFont="1" applyFill="1" applyBorder="1" applyAlignment="1" applyProtection="1">
      <alignment horizontal="right"/>
      <protection locked="0"/>
    </xf>
    <xf numFmtId="3" fontId="0" fillId="18" borderId="14" xfId="0" applyNumberFormat="1" applyFont="1" applyFill="1" applyBorder="1" applyAlignment="1" applyProtection="1">
      <alignment horizontal="right"/>
      <protection locked="0"/>
    </xf>
    <xf numFmtId="3" fontId="0" fillId="34" borderId="29" xfId="5" applyNumberFormat="1" applyFont="1" applyFill="1" applyBorder="1" applyAlignment="1" applyProtection="1">
      <alignment/>
      <protection locked="0"/>
    </xf>
    <xf numFmtId="3" fontId="0" fillId="34" borderId="12" xfId="5" applyNumberFormat="1" applyFont="1" applyFill="1" applyBorder="1" applyAlignment="1" applyProtection="1">
      <alignment horizontal="right"/>
      <protection locked="0"/>
    </xf>
    <xf numFmtId="3" fontId="0" fillId="18" borderId="28" xfId="0" applyNumberFormat="1" applyFill="1" applyBorder="1" applyAlignment="1" applyProtection="1">
      <alignment horizontal="left"/>
      <protection locked="0"/>
    </xf>
    <xf numFmtId="3" fontId="0" fillId="33" borderId="21" xfId="3" applyNumberFormat="1" applyFont="1" applyFill="1" applyBorder="1" applyAlignment="1" applyProtection="1">
      <alignment/>
      <protection locked="0"/>
    </xf>
    <xf numFmtId="3" fontId="0" fillId="34" borderId="20" xfId="0" applyNumberFormat="1" applyFont="1" applyFill="1" applyBorder="1" applyAlignment="1" applyProtection="1">
      <alignment/>
      <protection locked="0"/>
    </xf>
    <xf numFmtId="3" fontId="0" fillId="34" borderId="14" xfId="0" applyNumberFormat="1" applyFont="1" applyFill="1" applyBorder="1" applyAlignment="1" applyProtection="1">
      <alignment/>
      <protection locked="0"/>
    </xf>
    <xf numFmtId="3" fontId="0" fillId="34" borderId="10" xfId="0" applyNumberFormat="1" applyFont="1" applyFill="1" applyBorder="1" applyAlignment="1" applyProtection="1">
      <alignment/>
      <protection locked="0"/>
    </xf>
    <xf numFmtId="2" fontId="1" fillId="35" borderId="28" xfId="0" applyNumberFormat="1" applyFont="1" applyFill="1" applyBorder="1" applyAlignment="1" applyProtection="1">
      <alignment/>
      <protection locked="0"/>
    </xf>
    <xf numFmtId="3" fontId="1" fillId="35" borderId="20" xfId="0" applyNumberFormat="1" applyFont="1" applyFill="1" applyBorder="1" applyAlignment="1" applyProtection="1">
      <alignment/>
      <protection locked="0"/>
    </xf>
    <xf numFmtId="3" fontId="1" fillId="35" borderId="10" xfId="0" applyNumberFormat="1" applyFont="1" applyFill="1" applyBorder="1" applyAlignment="1" applyProtection="1">
      <alignment/>
      <protection locked="0"/>
    </xf>
    <xf numFmtId="2" fontId="1" fillId="35" borderId="20" xfId="0" applyNumberFormat="1" applyFont="1" applyFill="1" applyBorder="1" applyAlignment="1" applyProtection="1">
      <alignment horizontal="right"/>
      <protection locked="0"/>
    </xf>
    <xf numFmtId="2" fontId="1" fillId="35" borderId="10" xfId="0" applyNumberFormat="1" applyFont="1" applyFill="1" applyBorder="1" applyAlignment="1" applyProtection="1">
      <alignment horizontal="right"/>
      <protection locked="0"/>
    </xf>
    <xf numFmtId="3" fontId="0" fillId="18" borderId="20" xfId="0" applyNumberFormat="1" applyFill="1" applyBorder="1" applyAlignment="1" applyProtection="1">
      <alignment/>
      <protection locked="0"/>
    </xf>
    <xf numFmtId="3" fontId="0" fillId="18" borderId="14" xfId="0" applyNumberFormat="1" applyFont="1" applyFill="1" applyBorder="1" applyAlignment="1" applyProtection="1">
      <alignment/>
      <protection locked="0"/>
    </xf>
    <xf numFmtId="3" fontId="0" fillId="18" borderId="10" xfId="0" applyNumberFormat="1" applyFont="1" applyFill="1" applyBorder="1" applyAlignment="1" applyProtection="1">
      <alignment/>
      <protection locked="0"/>
    </xf>
    <xf numFmtId="3" fontId="0" fillId="18" borderId="20" xfId="0" applyNumberFormat="1" applyFill="1" applyBorder="1" applyAlignment="1" applyProtection="1">
      <alignment horizontal="right"/>
      <protection locked="0"/>
    </xf>
    <xf numFmtId="3" fontId="0" fillId="18" borderId="10" xfId="0" applyNumberFormat="1" applyFont="1" applyFill="1" applyBorder="1" applyAlignment="1" applyProtection="1">
      <alignment horizontal="right"/>
      <protection locked="0"/>
    </xf>
    <xf numFmtId="3" fontId="0" fillId="34" borderId="21" xfId="5" applyNumberFormat="1" applyFont="1" applyFill="1" applyBorder="1" applyAlignment="1" applyProtection="1">
      <alignment/>
      <protection locked="0"/>
    </xf>
    <xf numFmtId="3" fontId="0" fillId="34" borderId="19" xfId="5" applyNumberFormat="1" applyFont="1" applyFill="1" applyBorder="1" applyAlignment="1" applyProtection="1">
      <alignment/>
      <protection locked="0"/>
    </xf>
    <xf numFmtId="3" fontId="0" fillId="34" borderId="17" xfId="5" applyNumberFormat="1" applyFont="1" applyFill="1" applyBorder="1" applyAlignment="1" applyProtection="1">
      <alignment/>
      <protection locked="0"/>
    </xf>
    <xf numFmtId="3" fontId="0" fillId="18" borderId="28" xfId="0" applyNumberFormat="1" applyFont="1" applyFill="1" applyBorder="1" applyAlignment="1" applyProtection="1">
      <alignment horizontal="left"/>
      <protection locked="0"/>
    </xf>
    <xf numFmtId="3" fontId="0" fillId="34" borderId="11" xfId="0" applyNumberFormat="1" applyFont="1" applyFill="1" applyBorder="1" applyAlignment="1" applyProtection="1">
      <alignment/>
      <protection locked="0"/>
    </xf>
    <xf numFmtId="3" fontId="1" fillId="35" borderId="11" xfId="0" applyNumberFormat="1" applyFont="1" applyFill="1" applyBorder="1" applyAlignment="1" applyProtection="1">
      <alignment/>
      <protection locked="0"/>
    </xf>
    <xf numFmtId="2" fontId="1" fillId="35" borderId="28" xfId="0" applyNumberFormat="1" applyFont="1" applyFill="1" applyBorder="1" applyAlignment="1" applyProtection="1">
      <alignment horizontal="right"/>
      <protection locked="0"/>
    </xf>
    <xf numFmtId="2" fontId="1" fillId="35" borderId="11" xfId="0" applyNumberFormat="1" applyFont="1" applyFill="1" applyBorder="1" applyAlignment="1" applyProtection="1">
      <alignment horizontal="right"/>
      <protection locked="0"/>
    </xf>
    <xf numFmtId="3" fontId="0" fillId="18" borderId="11" xfId="0" applyNumberFormat="1" applyFont="1" applyFill="1" applyBorder="1" applyAlignment="1" applyProtection="1">
      <alignment/>
      <protection locked="0"/>
    </xf>
    <xf numFmtId="3" fontId="0" fillId="18" borderId="11" xfId="0" applyNumberFormat="1" applyFont="1" applyFill="1" applyBorder="1" applyAlignment="1" applyProtection="1">
      <alignment horizontal="right"/>
      <protection locked="0"/>
    </xf>
    <xf numFmtId="3" fontId="0" fillId="34" borderId="12" xfId="5" applyNumberFormat="1" applyFont="1" applyFill="1" applyBorder="1" applyAlignment="1" applyProtection="1">
      <alignment/>
      <protection locked="0"/>
    </xf>
    <xf numFmtId="3" fontId="0" fillId="18" borderId="11" xfId="0" applyNumberFormat="1" applyFont="1" applyFill="1" applyBorder="1" applyAlignment="1" applyProtection="1">
      <alignment horizontal="left"/>
      <protection locked="0"/>
    </xf>
    <xf numFmtId="0" fontId="0" fillId="32" borderId="13" xfId="3" applyFont="1" applyFill="1" applyBorder="1" applyAlignment="1" applyProtection="1">
      <alignment/>
      <protection locked="0"/>
    </xf>
    <xf numFmtId="0" fontId="0" fillId="34" borderId="13" xfId="0" applyFont="1" applyFill="1" applyBorder="1" applyAlignment="1" applyProtection="1">
      <alignment horizontal="right"/>
      <protection locked="0"/>
    </xf>
    <xf numFmtId="0" fontId="1" fillId="35" borderId="13" xfId="0" applyFont="1" applyFill="1" applyBorder="1" applyAlignment="1" applyProtection="1">
      <alignment/>
      <protection locked="0"/>
    </xf>
    <xf numFmtId="2" fontId="1" fillId="35" borderId="13" xfId="0" applyNumberFormat="1" applyFont="1" applyFill="1" applyBorder="1" applyAlignment="1" applyProtection="1">
      <alignment horizontal="right"/>
      <protection locked="0"/>
    </xf>
    <xf numFmtId="0" fontId="0" fillId="18" borderId="13" xfId="0" applyFont="1" applyFill="1" applyBorder="1" applyAlignment="1" applyProtection="1">
      <alignment horizontal="left"/>
      <protection locked="0"/>
    </xf>
    <xf numFmtId="3" fontId="0" fillId="18" borderId="13" xfId="0" applyNumberFormat="1" applyFont="1" applyFill="1" applyBorder="1" applyAlignment="1" applyProtection="1">
      <alignment horizontal="right"/>
      <protection locked="0"/>
    </xf>
    <xf numFmtId="0" fontId="0" fillId="34" borderId="27" xfId="5" applyFill="1" applyBorder="1" applyAlignment="1" applyProtection="1">
      <alignment horizontal="right"/>
      <protection locked="0"/>
    </xf>
    <xf numFmtId="0" fontId="0" fillId="34" borderId="27" xfId="0" applyFill="1" applyBorder="1" applyAlignment="1" applyProtection="1">
      <alignment horizontal="right"/>
      <protection locked="0"/>
    </xf>
    <xf numFmtId="3" fontId="0" fillId="33" borderId="29" xfId="3" applyNumberFormat="1" applyFont="1" applyFill="1" applyBorder="1" applyAlignment="1" applyProtection="1">
      <alignment/>
      <protection locked="0"/>
    </xf>
    <xf numFmtId="3" fontId="0" fillId="33" borderId="12" xfId="0" applyNumberFormat="1" applyFont="1" applyFill="1" applyBorder="1" applyAlignment="1" applyProtection="1">
      <alignment/>
      <protection/>
    </xf>
    <xf numFmtId="3" fontId="0" fillId="33" borderId="35" xfId="3" applyNumberFormat="1" applyFont="1" applyFill="1" applyBorder="1" applyAlignment="1" applyProtection="1">
      <alignment/>
      <protection/>
    </xf>
    <xf numFmtId="3" fontId="0" fillId="33" borderId="18" xfId="3" applyNumberFormat="1" applyFont="1" applyFill="1" applyBorder="1" applyAlignment="1" applyProtection="1">
      <alignment/>
      <protection/>
    </xf>
    <xf numFmtId="3" fontId="0" fillId="33" borderId="30" xfId="0" applyNumberFormat="1" applyFont="1" applyFill="1" applyBorder="1" applyAlignment="1" applyProtection="1">
      <alignment/>
      <protection/>
    </xf>
    <xf numFmtId="3" fontId="0" fillId="33" borderId="0" xfId="0" applyNumberFormat="1" applyFont="1" applyFill="1" applyBorder="1" applyAlignment="1" applyProtection="1">
      <alignment/>
      <protection/>
    </xf>
    <xf numFmtId="3" fontId="0" fillId="33" borderId="29" xfId="0" applyNumberFormat="1" applyFont="1" applyFill="1" applyBorder="1" applyAlignment="1" applyProtection="1">
      <alignment/>
      <protection/>
    </xf>
    <xf numFmtId="0" fontId="0" fillId="32" borderId="60" xfId="3" applyFont="1" applyFill="1" applyBorder="1" applyAlignment="1" applyProtection="1">
      <alignment/>
      <protection/>
    </xf>
    <xf numFmtId="0" fontId="1" fillId="0" borderId="13" xfId="0" applyFont="1" applyFill="1" applyBorder="1" applyAlignment="1" applyProtection="1">
      <alignment/>
      <protection locked="0"/>
    </xf>
    <xf numFmtId="0" fontId="0" fillId="0" borderId="13" xfId="0" applyFont="1" applyFill="1" applyBorder="1" applyAlignment="1" applyProtection="1">
      <alignment horizontal="left"/>
      <protection locked="0"/>
    </xf>
    <xf numFmtId="3" fontId="0" fillId="0" borderId="13" xfId="0" applyNumberFormat="1" applyFont="1" applyFill="1" applyBorder="1" applyAlignment="1" applyProtection="1">
      <alignment horizontal="right"/>
      <protection locked="0"/>
    </xf>
    <xf numFmtId="0" fontId="0" fillId="0" borderId="17" xfId="0" applyFill="1" applyBorder="1" applyAlignment="1" applyProtection="1">
      <alignment horizontal="right"/>
      <protection locked="0"/>
    </xf>
    <xf numFmtId="0" fontId="0" fillId="34" borderId="10" xfId="0" applyFont="1" applyFill="1" applyBorder="1" applyAlignment="1" applyProtection="1">
      <alignment horizontal="right"/>
      <protection locked="0"/>
    </xf>
    <xf numFmtId="0" fontId="0" fillId="32" borderId="41" xfId="69" applyFont="1" applyFill="1" applyBorder="1" applyAlignment="1" applyProtection="1">
      <alignment horizontal="left"/>
      <protection locked="0"/>
    </xf>
    <xf numFmtId="0" fontId="0" fillId="32" borderId="27" xfId="69" applyFont="1" applyFill="1" applyBorder="1" applyAlignment="1" applyProtection="1">
      <alignment horizontal="left"/>
      <protection locked="0"/>
    </xf>
    <xf numFmtId="0" fontId="9" fillId="32" borderId="17" xfId="70" applyFont="1" applyFill="1" applyBorder="1" applyAlignment="1">
      <alignment horizontal="center"/>
    </xf>
    <xf numFmtId="0" fontId="9" fillId="32" borderId="17" xfId="70" applyFont="1" applyFill="1" applyBorder="1" applyAlignment="1">
      <alignment horizontal="left"/>
    </xf>
    <xf numFmtId="3" fontId="0" fillId="37" borderId="10" xfId="69" applyNumberFormat="1" applyFont="1" applyFill="1" applyBorder="1" applyAlignment="1" applyProtection="1">
      <alignment/>
      <protection locked="0"/>
    </xf>
    <xf numFmtId="3" fontId="0" fillId="4" borderId="10" xfId="69" applyNumberFormat="1" applyFont="1" applyFill="1" applyBorder="1" applyAlignment="1" applyProtection="1">
      <alignment/>
      <protection locked="0"/>
    </xf>
    <xf numFmtId="3" fontId="0" fillId="33" borderId="21" xfId="69" applyNumberFormat="1" applyFont="1" applyFill="1" applyBorder="1" applyAlignment="1" applyProtection="1">
      <alignment/>
      <protection locked="0"/>
    </xf>
    <xf numFmtId="3" fontId="0" fillId="33" borderId="19" xfId="69" applyNumberFormat="1" applyFont="1" applyFill="1" applyBorder="1" applyAlignment="1" applyProtection="1">
      <alignment/>
      <protection locked="0"/>
    </xf>
    <xf numFmtId="3" fontId="0" fillId="4" borderId="10" xfId="69" applyNumberFormat="1" applyFont="1" applyFill="1" applyBorder="1" applyAlignment="1" applyProtection="1">
      <alignment/>
      <protection locked="0"/>
    </xf>
    <xf numFmtId="0" fontId="0" fillId="32" borderId="41" xfId="60" applyFont="1" applyFill="1" applyBorder="1" applyAlignment="1" applyProtection="1">
      <alignment horizontal="left"/>
      <protection locked="0"/>
    </xf>
    <xf numFmtId="0" fontId="9" fillId="32" borderId="17" xfId="64" applyFont="1" applyFill="1" applyBorder="1" applyAlignment="1">
      <alignment horizontal="center"/>
      <protection/>
    </xf>
    <xf numFmtId="0" fontId="0" fillId="32" borderId="10" xfId="60" applyFont="1" applyFill="1" applyBorder="1" applyAlignment="1" applyProtection="1">
      <alignment horizontal="left"/>
      <protection locked="0"/>
    </xf>
    <xf numFmtId="3" fontId="0" fillId="33" borderId="10" xfId="69" applyNumberFormat="1" applyFont="1" applyFill="1" applyBorder="1" applyAlignment="1" applyProtection="1">
      <alignment/>
      <protection locked="0"/>
    </xf>
    <xf numFmtId="3" fontId="0" fillId="40" borderId="21" xfId="69" applyNumberFormat="1" applyFont="1" applyFill="1" applyBorder="1" applyAlignment="1" applyProtection="1">
      <alignment/>
      <protection locked="0"/>
    </xf>
    <xf numFmtId="0" fontId="0" fillId="32" borderId="33" xfId="69" applyFont="1" applyFill="1" applyBorder="1" applyAlignment="1" applyProtection="1">
      <alignment/>
      <protection locked="0"/>
    </xf>
    <xf numFmtId="0" fontId="0" fillId="32" borderId="13" xfId="70" applyFont="1" applyFill="1" applyBorder="1" applyAlignment="1" applyProtection="1">
      <alignment/>
      <protection locked="0"/>
    </xf>
    <xf numFmtId="3" fontId="0" fillId="37" borderId="29" xfId="69" applyNumberFormat="1" applyFont="1" applyFill="1" applyBorder="1" applyAlignment="1" applyProtection="1">
      <alignment/>
      <protection locked="0"/>
    </xf>
    <xf numFmtId="3" fontId="0" fillId="33" borderId="21" xfId="70" applyNumberFormat="1" applyFont="1" applyFill="1" applyBorder="1" applyAlignment="1" applyProtection="1">
      <alignment/>
      <protection locked="0"/>
    </xf>
    <xf numFmtId="3" fontId="0" fillId="33" borderId="29" xfId="69" applyNumberFormat="1" applyFont="1" applyFill="1" applyBorder="1" applyAlignment="1" applyProtection="1">
      <alignment/>
      <protection locked="0"/>
    </xf>
    <xf numFmtId="0" fontId="0" fillId="33" borderId="20" xfId="69" applyFont="1" applyFill="1" applyBorder="1" applyAlignment="1" applyProtection="1">
      <alignment/>
      <protection locked="0"/>
    </xf>
    <xf numFmtId="0" fontId="0" fillId="33" borderId="28" xfId="69" applyFont="1" applyFill="1" applyBorder="1" applyAlignment="1" applyProtection="1">
      <alignment/>
      <protection locked="0"/>
    </xf>
    <xf numFmtId="0" fontId="0" fillId="32" borderId="33" xfId="60" applyFont="1" applyFill="1" applyBorder="1" applyProtection="1">
      <alignment/>
      <protection locked="0"/>
    </xf>
    <xf numFmtId="3" fontId="0" fillId="33" borderId="29" xfId="60" applyNumberFormat="1" applyFont="1" applyFill="1" applyBorder="1" applyAlignment="1" applyProtection="1">
      <alignment/>
      <protection locked="0"/>
    </xf>
    <xf numFmtId="0" fontId="0" fillId="33" borderId="20" xfId="60" applyFont="1" applyFill="1" applyBorder="1" applyProtection="1">
      <alignment/>
      <protection locked="0"/>
    </xf>
    <xf numFmtId="0" fontId="0" fillId="33" borderId="28" xfId="60" applyFont="1" applyFill="1" applyBorder="1" applyProtection="1">
      <alignment/>
      <protection locked="0"/>
    </xf>
    <xf numFmtId="3" fontId="0" fillId="33" borderId="28" xfId="69" applyNumberFormat="1" applyFont="1" applyFill="1" applyBorder="1" applyAlignment="1" applyProtection="1">
      <alignment/>
      <protection locked="0"/>
    </xf>
    <xf numFmtId="0" fontId="5" fillId="32" borderId="13" xfId="54" applyFill="1" applyBorder="1" applyAlignment="1" applyProtection="1">
      <alignment/>
      <protection/>
    </xf>
    <xf numFmtId="0" fontId="1" fillId="32" borderId="39" xfId="0" applyFont="1" applyFill="1" applyBorder="1" applyAlignment="1">
      <alignment wrapText="1"/>
    </xf>
    <xf numFmtId="0" fontId="0" fillId="0" borderId="30" xfId="0" applyBorder="1" applyAlignment="1">
      <alignment/>
    </xf>
    <xf numFmtId="0" fontId="1" fillId="32" borderId="53" xfId="0" applyFont="1" applyFill="1" applyBorder="1" applyAlignment="1">
      <alignment wrapText="1"/>
    </xf>
    <xf numFmtId="0" fontId="0" fillId="0" borderId="24" xfId="0" applyBorder="1" applyAlignment="1">
      <alignment wrapText="1"/>
    </xf>
  </cellXfs>
  <cellStyles count="65">
    <cellStyle name="Normal" xfId="0"/>
    <cellStyle name="RowLevel_0" xfId="1"/>
    <cellStyle name="ColLevel_0" xfId="2"/>
    <cellStyle name="RowLevel_1" xfId="3"/>
    <cellStyle name="RowLevel_2" xfId="5"/>
    <cellStyle name="RowLevel_3" xfId="7"/>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Hyperlink 3" xfId="56"/>
    <cellStyle name="Input" xfId="57"/>
    <cellStyle name="Linked Cell" xfId="58"/>
    <cellStyle name="Neutral" xfId="59"/>
    <cellStyle name="Normal 2" xfId="60"/>
    <cellStyle name="Normal 3" xfId="61"/>
    <cellStyle name="Normal 3 2" xfId="62"/>
    <cellStyle name="Normal 4" xfId="63"/>
    <cellStyle name="Normal 5" xfId="64"/>
    <cellStyle name="Normal 6" xfId="65"/>
    <cellStyle name="Note" xfId="66"/>
    <cellStyle name="Output" xfId="67"/>
    <cellStyle name="Percent" xfId="68"/>
    <cellStyle name="RowLevel_2 2" xfId="69"/>
    <cellStyle name="RowLevel_2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ublications.europa.eu/code/pdf/370000en.htm" TargetMode="External" /><Relationship Id="rId2" Type="http://schemas.openxmlformats.org/officeDocument/2006/relationships/hyperlink" Target="mailto:ahadjiraftis@dls.moi.gov.cy"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geoportal.topographiki.gr/" TargetMode="Externa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dimension ref="A1:D22"/>
  <sheetViews>
    <sheetView zoomScalePageLayoutView="0" workbookViewId="0" topLeftCell="A1">
      <selection activeCell="A1" sqref="A1"/>
    </sheetView>
  </sheetViews>
  <sheetFormatPr defaultColWidth="9.140625" defaultRowHeight="12.75"/>
  <cols>
    <col min="1" max="1" width="35.00390625" style="0" customWidth="1"/>
    <col min="2" max="2" width="36.421875" style="0" customWidth="1"/>
    <col min="3" max="3" width="107.7109375" style="0" customWidth="1"/>
    <col min="4" max="4" width="81.7109375" style="0" customWidth="1"/>
  </cols>
  <sheetData>
    <row r="1" spans="1:4" ht="18">
      <c r="A1" s="423" t="s">
        <v>248</v>
      </c>
      <c r="B1" s="426">
        <v>2014</v>
      </c>
      <c r="C1" s="428"/>
      <c r="D1" s="429"/>
    </row>
    <row r="2" spans="1:4" ht="18">
      <c r="A2" s="424" t="s">
        <v>249</v>
      </c>
      <c r="B2" s="122" t="s">
        <v>319</v>
      </c>
      <c r="C2" s="430" t="s">
        <v>270</v>
      </c>
      <c r="D2" s="431" t="s">
        <v>253</v>
      </c>
    </row>
    <row r="3" spans="1:4" ht="18">
      <c r="A3" s="424" t="s">
        <v>250</v>
      </c>
      <c r="B3" s="122" t="s">
        <v>320</v>
      </c>
      <c r="C3" s="432"/>
      <c r="D3" s="432"/>
    </row>
    <row r="4" spans="1:4" ht="18">
      <c r="A4" s="424" t="s">
        <v>251</v>
      </c>
      <c r="B4" s="525" t="s">
        <v>321</v>
      </c>
      <c r="C4" s="432"/>
      <c r="D4" s="432"/>
    </row>
    <row r="5" spans="1:4" ht="39" thickBot="1">
      <c r="A5" s="425" t="s">
        <v>252</v>
      </c>
      <c r="B5" s="427" t="s">
        <v>318</v>
      </c>
      <c r="C5" s="433" t="s">
        <v>255</v>
      </c>
      <c r="D5" s="429" t="s">
        <v>254</v>
      </c>
    </row>
    <row r="7" ht="13.5" thickBot="1"/>
    <row r="8" ht="26.25" thickBot="1">
      <c r="C8" s="435" t="s">
        <v>269</v>
      </c>
    </row>
    <row r="9" ht="13.5" thickBot="1">
      <c r="C9" s="139"/>
    </row>
    <row r="10" ht="13.5" thickBot="1">
      <c r="C10" s="436" t="s">
        <v>256</v>
      </c>
    </row>
    <row r="11" ht="12.75">
      <c r="C11" s="139" t="s">
        <v>257</v>
      </c>
    </row>
    <row r="12" ht="12.75">
      <c r="C12" s="139" t="s">
        <v>258</v>
      </c>
    </row>
    <row r="13" ht="12.75">
      <c r="C13" s="139" t="s">
        <v>259</v>
      </c>
    </row>
    <row r="14" ht="12.75">
      <c r="C14" s="139" t="s">
        <v>260</v>
      </c>
    </row>
    <row r="15" ht="12.75">
      <c r="C15" s="139" t="s">
        <v>261</v>
      </c>
    </row>
    <row r="16" ht="12.75">
      <c r="C16" s="139" t="s">
        <v>262</v>
      </c>
    </row>
    <row r="17" ht="12.75">
      <c r="C17" s="139" t="s">
        <v>263</v>
      </c>
    </row>
    <row r="18" ht="12.75">
      <c r="C18" s="139" t="s">
        <v>264</v>
      </c>
    </row>
    <row r="19" ht="12.75">
      <c r="C19" s="139" t="s">
        <v>265</v>
      </c>
    </row>
    <row r="20" ht="12.75">
      <c r="C20" s="139" t="s">
        <v>266</v>
      </c>
    </row>
    <row r="21" ht="12.75">
      <c r="C21" s="139" t="s">
        <v>267</v>
      </c>
    </row>
    <row r="22" ht="13.5" thickBot="1">
      <c r="C22" s="434" t="s">
        <v>268</v>
      </c>
    </row>
  </sheetData>
  <sheetProtection/>
  <hyperlinks>
    <hyperlink ref="D2" r:id="rId1" display="http://publications.europa.eu/code/pdf/370000en.htm"/>
    <hyperlink ref="B4" r:id="rId2" display="ahadjiraftis@dls.moi.gov.cy"/>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pageSetUpPr fitToPage="1"/>
  </sheetPr>
  <dimension ref="A1:V424"/>
  <sheetViews>
    <sheetView tabSelected="1" zoomScale="80" zoomScaleNormal="80" zoomScalePageLayoutView="0" workbookViewId="0" topLeftCell="A1">
      <pane xSplit="5" ySplit="8" topLeftCell="F9" activePane="bottomRight" state="frozen"/>
      <selection pane="topLeft" activeCell="A1" sqref="A1"/>
      <selection pane="topRight" activeCell="K1" sqref="K1"/>
      <selection pane="bottomLeft" activeCell="A9" sqref="A9"/>
      <selection pane="bottomRight" activeCell="B1" sqref="B1"/>
    </sheetView>
  </sheetViews>
  <sheetFormatPr defaultColWidth="9.140625" defaultRowHeight="12.75" outlineLevelRow="3" outlineLevelCol="1"/>
  <cols>
    <col min="1" max="1" width="8.8515625" style="266" customWidth="1" outlineLevel="1"/>
    <col min="2" max="2" width="22.140625" style="267" customWidth="1" outlineLevel="1"/>
    <col min="3" max="3" width="19.57421875" style="266" customWidth="1" outlineLevel="1"/>
    <col min="4" max="4" width="22.7109375" style="266" customWidth="1" outlineLevel="1"/>
    <col min="5" max="5" width="15.00390625" style="265" customWidth="1"/>
    <col min="6" max="6" width="9.00390625" style="266" customWidth="1"/>
    <col min="7" max="7" width="10.421875" style="266" customWidth="1"/>
    <col min="8" max="8" width="12.00390625" style="266" customWidth="1"/>
    <col min="9" max="9" width="11.140625" style="266" customWidth="1"/>
    <col min="10" max="10" width="11.00390625" style="266" bestFit="1" customWidth="1"/>
    <col min="11" max="11" width="9.140625" style="266" customWidth="1"/>
    <col min="12" max="12" width="9.8515625" style="266" customWidth="1"/>
    <col min="13" max="13" width="9.00390625" style="266" customWidth="1"/>
    <col min="14" max="14" width="8.8515625" style="266" customWidth="1"/>
    <col min="15" max="15" width="9.7109375" style="266" customWidth="1"/>
    <col min="16" max="16" width="9.8515625" style="266" customWidth="1"/>
    <col min="17" max="17" width="10.7109375" style="266" bestFit="1" customWidth="1"/>
    <col min="18" max="18" width="14.421875" style="266" customWidth="1"/>
    <col min="19" max="19" width="23.00390625" style="266" customWidth="1"/>
    <col min="20" max="20" width="18.28125" style="266" customWidth="1"/>
    <col min="21" max="21" width="9.140625" style="266" customWidth="1"/>
    <col min="22" max="22" width="59.7109375" style="266" bestFit="1" customWidth="1"/>
    <col min="23" max="16384" width="9.140625" style="266" customWidth="1"/>
  </cols>
  <sheetData>
    <row r="1" spans="1:20" s="270" customFormat="1" ht="15.75">
      <c r="A1" s="285"/>
      <c r="B1" s="286"/>
      <c r="C1" s="286"/>
      <c r="D1" s="287" t="s">
        <v>61</v>
      </c>
      <c r="E1" s="288"/>
      <c r="F1" s="289" t="s">
        <v>2</v>
      </c>
      <c r="G1" s="290"/>
      <c r="H1" s="291" t="s">
        <v>63</v>
      </c>
      <c r="I1" s="292"/>
      <c r="J1" s="292"/>
      <c r="K1" s="293"/>
      <c r="L1" s="294" t="s">
        <v>64</v>
      </c>
      <c r="M1" s="295"/>
      <c r="N1" s="295"/>
      <c r="O1" s="295"/>
      <c r="P1" s="295"/>
      <c r="Q1" s="295"/>
      <c r="R1" s="526" t="s">
        <v>243</v>
      </c>
      <c r="S1" s="528" t="s">
        <v>244</v>
      </c>
      <c r="T1" s="526" t="s">
        <v>245</v>
      </c>
    </row>
    <row r="2" spans="1:20" s="271" customFormat="1" ht="47.25" customHeight="1">
      <c r="A2" s="296" t="s">
        <v>167</v>
      </c>
      <c r="B2" s="175"/>
      <c r="C2" s="175"/>
      <c r="D2" s="219" t="s">
        <v>62</v>
      </c>
      <c r="E2" s="221"/>
      <c r="F2" s="140" t="s">
        <v>1</v>
      </c>
      <c r="G2" s="140" t="s">
        <v>3</v>
      </c>
      <c r="H2" s="160"/>
      <c r="I2" s="60"/>
      <c r="J2" s="68" t="s">
        <v>150</v>
      </c>
      <c r="K2" s="123" t="s">
        <v>3</v>
      </c>
      <c r="L2" s="147" t="s">
        <v>4</v>
      </c>
      <c r="M2" s="59"/>
      <c r="N2" s="3"/>
      <c r="O2" s="147" t="s">
        <v>42</v>
      </c>
      <c r="P2" s="147" t="s">
        <v>5</v>
      </c>
      <c r="Q2" s="59" t="s">
        <v>3</v>
      </c>
      <c r="R2" s="527"/>
      <c r="S2" s="529"/>
      <c r="T2" s="527"/>
    </row>
    <row r="3" spans="1:20" s="272" customFormat="1" ht="6.75" customHeight="1" outlineLevel="1">
      <c r="A3" s="297"/>
      <c r="B3" s="195"/>
      <c r="C3" s="195"/>
      <c r="D3" s="196"/>
      <c r="E3" s="222"/>
      <c r="F3" s="197"/>
      <c r="G3" s="197"/>
      <c r="H3" s="198"/>
      <c r="I3" s="198"/>
      <c r="J3" s="199"/>
      <c r="K3" s="197"/>
      <c r="L3" s="200"/>
      <c r="M3" s="201"/>
      <c r="N3" s="202"/>
      <c r="O3" s="203"/>
      <c r="P3" s="197"/>
      <c r="Q3" s="362"/>
      <c r="R3" s="378"/>
      <c r="S3" s="326"/>
      <c r="T3" s="339"/>
    </row>
    <row r="4" spans="1:20" s="273" customFormat="1" ht="12.75" outlineLevel="1">
      <c r="A4" s="298"/>
      <c r="B4" s="28"/>
      <c r="C4" s="28"/>
      <c r="D4" s="116"/>
      <c r="E4" s="223" t="s">
        <v>55</v>
      </c>
      <c r="F4" s="142" t="s">
        <v>32</v>
      </c>
      <c r="G4" s="126" t="s">
        <v>33</v>
      </c>
      <c r="H4" s="29" t="s">
        <v>31</v>
      </c>
      <c r="I4" s="91"/>
      <c r="J4" s="70" t="s">
        <v>46</v>
      </c>
      <c r="K4" s="126" t="s">
        <v>47</v>
      </c>
      <c r="L4" s="149" t="s">
        <v>54</v>
      </c>
      <c r="M4" s="29"/>
      <c r="N4" s="27" t="s">
        <v>31</v>
      </c>
      <c r="O4" s="97" t="s">
        <v>58</v>
      </c>
      <c r="P4" s="126" t="s">
        <v>45</v>
      </c>
      <c r="Q4" s="91" t="s">
        <v>44</v>
      </c>
      <c r="R4" s="379"/>
      <c r="S4" s="327"/>
      <c r="T4" s="340"/>
    </row>
    <row r="5" spans="1:20" s="274" customFormat="1" ht="12.75" outlineLevel="1">
      <c r="A5" s="299"/>
      <c r="B5" s="12"/>
      <c r="C5" s="12"/>
      <c r="D5" s="15"/>
      <c r="E5" s="224" t="s">
        <v>56</v>
      </c>
      <c r="F5" s="127">
        <f>IF(F7&gt;0,F6/F7,0)</f>
        <v>0.5372549019607843</v>
      </c>
      <c r="G5" s="127">
        <f>IF(G7&gt;0,G6/G7,0)</f>
        <v>0</v>
      </c>
      <c r="H5" s="17" t="s">
        <v>31</v>
      </c>
      <c r="I5" s="92"/>
      <c r="J5" s="71">
        <f>IF(J7&gt;0,J6/J7,0)</f>
        <v>0.7969882296797669</v>
      </c>
      <c r="K5" s="127">
        <f>IF(K7&gt;0,K6/K7,0)</f>
        <v>0</v>
      </c>
      <c r="L5" s="127">
        <f>IF(L7&gt;0,L6/L7,0)</f>
        <v>0.1607843137254902</v>
      </c>
      <c r="M5" s="65"/>
      <c r="N5" s="14"/>
      <c r="O5" s="98" t="e">
        <f>IF(O7&gt;0,O6/O7,0)</f>
        <v>#VALUE!</v>
      </c>
      <c r="P5" s="156">
        <f>IF(P7&gt;0,P6/P7,0)</f>
        <v>0</v>
      </c>
      <c r="Q5" s="355">
        <f>IF(Q7&gt;0,Q6/Q7,0)</f>
        <v>0.3333333333333333</v>
      </c>
      <c r="R5" s="380"/>
      <c r="S5" s="328"/>
      <c r="T5" s="341"/>
    </row>
    <row r="6" spans="1:20" s="274" customFormat="1" ht="12.75" outlineLevel="1">
      <c r="A6" s="299"/>
      <c r="B6" s="12"/>
      <c r="C6" s="12"/>
      <c r="D6" s="15"/>
      <c r="E6" s="227" t="s">
        <v>173</v>
      </c>
      <c r="F6" s="156">
        <f>F17+F286</f>
        <v>137</v>
      </c>
      <c r="G6" s="156">
        <f>G17+G286</f>
        <v>0</v>
      </c>
      <c r="H6" s="17" t="s">
        <v>31</v>
      </c>
      <c r="I6" s="92"/>
      <c r="J6" s="250">
        <f>I17</f>
        <v>2034485.387579</v>
      </c>
      <c r="K6" s="156">
        <f>K17</f>
        <v>0</v>
      </c>
      <c r="L6" s="156">
        <f>L17+L286</f>
        <v>41</v>
      </c>
      <c r="M6" s="254"/>
      <c r="N6" s="255"/>
      <c r="O6" s="250" t="e">
        <f>O17</f>
        <v>#VALUE!</v>
      </c>
      <c r="P6" s="180">
        <f>P286</f>
        <v>0</v>
      </c>
      <c r="Q6" s="370">
        <f>Q286</f>
        <v>4</v>
      </c>
      <c r="R6" s="381"/>
      <c r="S6" s="328"/>
      <c r="T6" s="341"/>
    </row>
    <row r="7" spans="1:20" s="274" customFormat="1" ht="12.75" outlineLevel="1">
      <c r="A7" s="299"/>
      <c r="B7" s="12"/>
      <c r="C7" s="12"/>
      <c r="D7" s="15"/>
      <c r="E7" s="227" t="s">
        <v>174</v>
      </c>
      <c r="F7" s="156">
        <f>$D17+$C286</f>
        <v>255</v>
      </c>
      <c r="G7" s="156">
        <f>$D17+$C286</f>
        <v>255</v>
      </c>
      <c r="H7" s="17" t="s">
        <v>31</v>
      </c>
      <c r="I7" s="92"/>
      <c r="J7" s="250">
        <f>H17</f>
        <v>2552716.981023</v>
      </c>
      <c r="K7" s="156">
        <f>$D17</f>
        <v>234</v>
      </c>
      <c r="L7" s="156">
        <f>$D17+$C286</f>
        <v>255</v>
      </c>
      <c r="M7" s="254"/>
      <c r="N7" s="255"/>
      <c r="O7" s="250">
        <f>$D17</f>
        <v>234</v>
      </c>
      <c r="P7" s="180">
        <f>$D286</f>
        <v>12</v>
      </c>
      <c r="Q7" s="370">
        <f>$D286</f>
        <v>12</v>
      </c>
      <c r="R7" s="381"/>
      <c r="S7" s="328"/>
      <c r="T7" s="341"/>
    </row>
    <row r="8" spans="1:20" s="275" customFormat="1" ht="6.75" customHeight="1" outlineLevel="1">
      <c r="A8" s="300"/>
      <c r="B8" s="4"/>
      <c r="C8" s="4"/>
      <c r="D8" s="117"/>
      <c r="E8" s="225"/>
      <c r="F8" s="128"/>
      <c r="G8" s="133"/>
      <c r="H8" s="22"/>
      <c r="I8" s="22"/>
      <c r="J8" s="109"/>
      <c r="K8" s="128"/>
      <c r="L8" s="99"/>
      <c r="M8" s="66"/>
      <c r="N8" s="9"/>
      <c r="O8" s="72"/>
      <c r="P8" s="133"/>
      <c r="Q8" s="354"/>
      <c r="R8" s="378"/>
      <c r="S8" s="329"/>
      <c r="T8" s="342"/>
    </row>
    <row r="9" spans="1:20" s="268" customFormat="1" ht="27.75" customHeight="1">
      <c r="A9" s="301" t="s">
        <v>57</v>
      </c>
      <c r="B9" s="173"/>
      <c r="C9" s="173"/>
      <c r="D9" s="173"/>
      <c r="E9" s="181"/>
      <c r="F9" s="181"/>
      <c r="G9" s="47"/>
      <c r="H9" s="171"/>
      <c r="I9" s="47"/>
      <c r="J9" s="73"/>
      <c r="K9" s="73"/>
      <c r="L9" s="73"/>
      <c r="M9" s="47"/>
      <c r="N9" s="47"/>
      <c r="O9" s="73"/>
      <c r="P9" s="73"/>
      <c r="Q9" s="47"/>
      <c r="R9" s="343"/>
      <c r="S9" s="330"/>
      <c r="T9" s="343"/>
    </row>
    <row r="10" spans="1:20" s="271" customFormat="1" ht="13.5" customHeight="1" outlineLevel="1">
      <c r="A10" s="302" t="s">
        <v>27</v>
      </c>
      <c r="B10" s="20" t="s">
        <v>6</v>
      </c>
      <c r="C10" s="20" t="s">
        <v>0</v>
      </c>
      <c r="D10" s="21" t="s">
        <v>166</v>
      </c>
      <c r="E10" s="226"/>
      <c r="F10" s="141" t="s">
        <v>40</v>
      </c>
      <c r="G10" s="141" t="s">
        <v>41</v>
      </c>
      <c r="H10" s="86" t="s">
        <v>120</v>
      </c>
      <c r="I10" s="87" t="s">
        <v>119</v>
      </c>
      <c r="J10" s="182" t="s">
        <v>150</v>
      </c>
      <c r="K10" s="124" t="s">
        <v>3</v>
      </c>
      <c r="L10" s="148" t="s">
        <v>65</v>
      </c>
      <c r="M10" s="114" t="s">
        <v>52</v>
      </c>
      <c r="N10" s="49" t="s">
        <v>38</v>
      </c>
      <c r="O10" s="183" t="s">
        <v>53</v>
      </c>
      <c r="P10" s="155" t="s">
        <v>31</v>
      </c>
      <c r="Q10" s="353"/>
      <c r="R10" s="346"/>
      <c r="S10" s="325"/>
      <c r="T10" s="344"/>
    </row>
    <row r="11" spans="1:20" s="272" customFormat="1" ht="9" customHeight="1" outlineLevel="1">
      <c r="A11" s="303"/>
      <c r="B11" s="205"/>
      <c r="C11" s="205"/>
      <c r="D11" s="206"/>
      <c r="E11" s="225"/>
      <c r="F11" s="133"/>
      <c r="G11" s="133"/>
      <c r="H11" s="5"/>
      <c r="I11" s="5"/>
      <c r="J11" s="111"/>
      <c r="K11" s="133"/>
      <c r="L11" s="105"/>
      <c r="M11" s="66"/>
      <c r="N11" s="9"/>
      <c r="O11" s="80"/>
      <c r="P11" s="133"/>
      <c r="Q11" s="354"/>
      <c r="R11" s="378"/>
      <c r="S11" s="326"/>
      <c r="T11" s="339"/>
    </row>
    <row r="12" spans="1:20" s="273" customFormat="1" ht="12.75" outlineLevel="2">
      <c r="A12" s="298"/>
      <c r="B12" s="28" t="s">
        <v>51</v>
      </c>
      <c r="C12" s="28"/>
      <c r="D12" s="116"/>
      <c r="E12" s="223" t="s">
        <v>151</v>
      </c>
      <c r="F12" s="142"/>
      <c r="G12" s="126"/>
      <c r="H12" s="29" t="s">
        <v>31</v>
      </c>
      <c r="I12" s="91"/>
      <c r="J12" s="70"/>
      <c r="K12" s="126"/>
      <c r="L12" s="149" t="s">
        <v>91</v>
      </c>
      <c r="M12" s="29" t="s">
        <v>92</v>
      </c>
      <c r="N12" s="27" t="s">
        <v>93</v>
      </c>
      <c r="O12" s="97"/>
      <c r="P12" s="126" t="s">
        <v>31</v>
      </c>
      <c r="Q12" s="91" t="s">
        <v>31</v>
      </c>
      <c r="R12" s="379"/>
      <c r="S12" s="327"/>
      <c r="T12" s="340"/>
    </row>
    <row r="13" spans="1:20" s="276" customFormat="1" ht="12.75" outlineLevel="2">
      <c r="A13" s="304"/>
      <c r="B13" s="24"/>
      <c r="C13" s="14"/>
      <c r="D13" s="25"/>
      <c r="E13" s="227" t="s">
        <v>152</v>
      </c>
      <c r="F13" s="143"/>
      <c r="G13" s="129"/>
      <c r="H13" s="26" t="s">
        <v>31</v>
      </c>
      <c r="I13" s="93"/>
      <c r="J13" s="74"/>
      <c r="K13" s="129"/>
      <c r="L13" s="71">
        <f>IF(L15&gt;0,L14/L15,0)</f>
        <v>0.14957264957264957</v>
      </c>
      <c r="M13" s="62">
        <f>IF(M15&gt;0,M14/M15,0)</f>
        <v>0.34615384615384615</v>
      </c>
      <c r="N13" s="55">
        <f>IF(N15&gt;0,N14/N15,0)</f>
        <v>0.2264957264957265</v>
      </c>
      <c r="O13" s="98"/>
      <c r="P13" s="129"/>
      <c r="Q13" s="93"/>
      <c r="R13" s="345"/>
      <c r="S13" s="331"/>
      <c r="T13" s="345"/>
    </row>
    <row r="14" spans="1:20" s="276" customFormat="1" ht="12.75" outlineLevel="2">
      <c r="A14" s="304"/>
      <c r="B14" s="24"/>
      <c r="C14" s="14"/>
      <c r="D14" s="25"/>
      <c r="E14" s="227" t="s">
        <v>173</v>
      </c>
      <c r="F14" s="143"/>
      <c r="G14" s="129"/>
      <c r="H14" s="26"/>
      <c r="I14" s="93"/>
      <c r="J14" s="74"/>
      <c r="K14" s="129"/>
      <c r="L14" s="251">
        <f>L17</f>
        <v>35</v>
      </c>
      <c r="M14" s="252">
        <f>M17</f>
        <v>81</v>
      </c>
      <c r="N14" s="253">
        <f>N17</f>
        <v>53</v>
      </c>
      <c r="O14" s="98"/>
      <c r="P14" s="129"/>
      <c r="Q14" s="93"/>
      <c r="R14" s="345"/>
      <c r="S14" s="331"/>
      <c r="T14" s="345"/>
    </row>
    <row r="15" spans="1:20" s="276" customFormat="1" ht="12.75" outlineLevel="2">
      <c r="A15" s="304"/>
      <c r="B15" s="24"/>
      <c r="C15" s="14"/>
      <c r="D15" s="25"/>
      <c r="E15" s="227" t="s">
        <v>174</v>
      </c>
      <c r="F15" s="143"/>
      <c r="G15" s="129"/>
      <c r="H15" s="26"/>
      <c r="I15" s="93"/>
      <c r="J15" s="74"/>
      <c r="K15" s="129"/>
      <c r="L15" s="251">
        <f>$D17</f>
        <v>234</v>
      </c>
      <c r="M15" s="252">
        <f>$D17</f>
        <v>234</v>
      </c>
      <c r="N15" s="253">
        <f>$D17</f>
        <v>234</v>
      </c>
      <c r="O15" s="98"/>
      <c r="P15" s="129"/>
      <c r="Q15" s="93"/>
      <c r="R15" s="345"/>
      <c r="S15" s="331"/>
      <c r="T15" s="345"/>
    </row>
    <row r="16" spans="1:20" s="277" customFormat="1" ht="12.75" hidden="1" outlineLevel="3">
      <c r="A16" s="305"/>
      <c r="B16" s="11"/>
      <c r="C16" s="11"/>
      <c r="D16" s="192" t="s">
        <v>121</v>
      </c>
      <c r="E16" s="228" t="s">
        <v>148</v>
      </c>
      <c r="F16" s="144" t="s">
        <v>131</v>
      </c>
      <c r="G16" s="130" t="s">
        <v>132</v>
      </c>
      <c r="H16" s="161" t="s">
        <v>129</v>
      </c>
      <c r="I16" s="10" t="s">
        <v>130</v>
      </c>
      <c r="J16" s="75"/>
      <c r="K16" s="130" t="s">
        <v>34</v>
      </c>
      <c r="L16" s="150" t="s">
        <v>97</v>
      </c>
      <c r="M16" s="63" t="s">
        <v>94</v>
      </c>
      <c r="N16" s="10" t="s">
        <v>95</v>
      </c>
      <c r="O16" s="102" t="s">
        <v>96</v>
      </c>
      <c r="P16" s="130"/>
      <c r="Q16" s="371"/>
      <c r="R16" s="378"/>
      <c r="S16" s="332"/>
      <c r="T16" s="346"/>
    </row>
    <row r="17" spans="1:20" s="275" customFormat="1" ht="12.75" hidden="1" outlineLevel="3">
      <c r="A17" s="306"/>
      <c r="B17" s="11"/>
      <c r="C17" s="7"/>
      <c r="D17" s="94">
        <f>D25+D89+D146</f>
        <v>234</v>
      </c>
      <c r="E17" s="229" t="s">
        <v>149</v>
      </c>
      <c r="F17" s="131">
        <f>F25+F89+F146</f>
        <v>131</v>
      </c>
      <c r="G17" s="131">
        <f>G25+G89+G146</f>
        <v>0</v>
      </c>
      <c r="H17" s="162">
        <f>H25+H89+H146</f>
        <v>2552716.981023</v>
      </c>
      <c r="I17" s="8">
        <f>I25+I89+I146</f>
        <v>2034485.387579</v>
      </c>
      <c r="J17" s="76"/>
      <c r="K17" s="131">
        <f>K25+K89+K146</f>
        <v>0</v>
      </c>
      <c r="L17" s="103">
        <f>L25+L89+L146</f>
        <v>35</v>
      </c>
      <c r="M17" s="18">
        <f>M25+M89+M146</f>
        <v>81</v>
      </c>
      <c r="N17" s="8">
        <f>N25+N89+N146</f>
        <v>53</v>
      </c>
      <c r="O17" s="103" t="e">
        <f>O25+O89+O146</f>
        <v>#VALUE!</v>
      </c>
      <c r="P17" s="131"/>
      <c r="Q17" s="94"/>
      <c r="R17" s="382"/>
      <c r="S17" s="329"/>
      <c r="T17" s="342"/>
    </row>
    <row r="18" spans="1:20" s="278" customFormat="1" ht="9" customHeight="1" outlineLevel="2" collapsed="1">
      <c r="A18" s="307"/>
      <c r="B18" s="37"/>
      <c r="C18" s="37"/>
      <c r="D18" s="119"/>
      <c r="E18" s="225"/>
      <c r="F18" s="132"/>
      <c r="G18" s="132"/>
      <c r="H18" s="38"/>
      <c r="I18" s="38"/>
      <c r="J18" s="110"/>
      <c r="K18" s="132"/>
      <c r="L18" s="104"/>
      <c r="M18" s="64"/>
      <c r="N18" s="39"/>
      <c r="O18" s="77"/>
      <c r="P18" s="132"/>
      <c r="Q18" s="358"/>
      <c r="R18" s="383"/>
      <c r="S18" s="333"/>
      <c r="T18" s="347"/>
    </row>
    <row r="19" spans="1:20" s="279" customFormat="1" ht="10.5" customHeight="1" outlineLevel="1">
      <c r="A19" s="308"/>
      <c r="B19" s="207"/>
      <c r="C19" s="207"/>
      <c r="D19" s="208"/>
      <c r="E19" s="225"/>
      <c r="F19" s="209"/>
      <c r="G19" s="209"/>
      <c r="H19" s="210"/>
      <c r="I19" s="210"/>
      <c r="J19" s="211"/>
      <c r="K19" s="209"/>
      <c r="L19" s="212"/>
      <c r="M19" s="213"/>
      <c r="N19" s="214"/>
      <c r="O19" s="215"/>
      <c r="P19" s="209"/>
      <c r="Q19" s="359"/>
      <c r="R19" s="384"/>
      <c r="S19" s="334"/>
      <c r="T19" s="348"/>
    </row>
    <row r="20" spans="1:20" s="273" customFormat="1" ht="12.75" hidden="1" outlineLevel="2">
      <c r="A20" s="298"/>
      <c r="B20" s="30" t="s">
        <v>48</v>
      </c>
      <c r="C20" s="28"/>
      <c r="D20" s="116"/>
      <c r="E20" s="223" t="s">
        <v>151</v>
      </c>
      <c r="F20" s="126" t="s">
        <v>89</v>
      </c>
      <c r="G20" s="126" t="s">
        <v>90</v>
      </c>
      <c r="H20" s="29" t="s">
        <v>31</v>
      </c>
      <c r="I20" s="91"/>
      <c r="J20" s="78" t="s">
        <v>87</v>
      </c>
      <c r="K20" s="126" t="s">
        <v>88</v>
      </c>
      <c r="L20" s="97"/>
      <c r="M20" s="29"/>
      <c r="N20" s="27"/>
      <c r="O20" s="106"/>
      <c r="P20" s="126" t="s">
        <v>31</v>
      </c>
      <c r="Q20" s="91" t="s">
        <v>31</v>
      </c>
      <c r="R20" s="379"/>
      <c r="S20" s="327"/>
      <c r="T20" s="340"/>
    </row>
    <row r="21" spans="1:20" s="276" customFormat="1" ht="12.75" hidden="1" outlineLevel="2">
      <c r="A21" s="304"/>
      <c r="B21" s="40"/>
      <c r="C21" s="14"/>
      <c r="D21" s="25"/>
      <c r="E21" s="227" t="s">
        <v>152</v>
      </c>
      <c r="F21" s="127">
        <f>IF(F23&gt;0,F22/F23,0)</f>
        <v>0.8035714285714286</v>
      </c>
      <c r="G21" s="127">
        <f>IF(G23&gt;0,G22/G23,0)</f>
        <v>0</v>
      </c>
      <c r="H21" s="26"/>
      <c r="I21" s="14"/>
      <c r="J21" s="71">
        <f>IF(J23&gt;0,J22/J23,0)</f>
        <v>0.8687693345835998</v>
      </c>
      <c r="K21" s="127">
        <f>IF(K23&gt;0,K22/K23,0)</f>
        <v>0</v>
      </c>
      <c r="L21" s="151"/>
      <c r="M21" s="26"/>
      <c r="N21" s="14"/>
      <c r="O21" s="101"/>
      <c r="P21" s="129"/>
      <c r="Q21" s="93"/>
      <c r="R21" s="345"/>
      <c r="S21" s="331"/>
      <c r="T21" s="345"/>
    </row>
    <row r="22" spans="1:20" s="276" customFormat="1" ht="12.75" hidden="1" outlineLevel="2">
      <c r="A22" s="304"/>
      <c r="B22" s="40"/>
      <c r="C22" s="14"/>
      <c r="D22" s="25"/>
      <c r="E22" s="227" t="s">
        <v>173</v>
      </c>
      <c r="F22" s="156">
        <f>F25</f>
        <v>45</v>
      </c>
      <c r="G22" s="156">
        <f>G25</f>
        <v>0</v>
      </c>
      <c r="H22" s="26"/>
      <c r="I22" s="14"/>
      <c r="J22" s="250">
        <f>I25</f>
        <v>495672</v>
      </c>
      <c r="K22" s="156">
        <f>K25</f>
        <v>0</v>
      </c>
      <c r="L22" s="151"/>
      <c r="M22" s="26"/>
      <c r="N22" s="14"/>
      <c r="O22" s="101"/>
      <c r="P22" s="129"/>
      <c r="Q22" s="93"/>
      <c r="R22" s="345"/>
      <c r="S22" s="331"/>
      <c r="T22" s="345"/>
    </row>
    <row r="23" spans="1:20" s="276" customFormat="1" ht="12.75" hidden="1" outlineLevel="2">
      <c r="A23" s="304"/>
      <c r="B23" s="40"/>
      <c r="C23" s="14"/>
      <c r="D23" s="25"/>
      <c r="E23" s="227" t="s">
        <v>174</v>
      </c>
      <c r="F23" s="156">
        <f>$D25</f>
        <v>56</v>
      </c>
      <c r="G23" s="156">
        <f>$D25</f>
        <v>56</v>
      </c>
      <c r="H23" s="26"/>
      <c r="I23" s="14"/>
      <c r="J23" s="250">
        <f>H25</f>
        <v>570545</v>
      </c>
      <c r="K23" s="156">
        <f>$D25</f>
        <v>56</v>
      </c>
      <c r="L23" s="151"/>
      <c r="M23" s="26"/>
      <c r="N23" s="14"/>
      <c r="O23" s="101"/>
      <c r="P23" s="129"/>
      <c r="Q23" s="93"/>
      <c r="R23" s="345"/>
      <c r="S23" s="331"/>
      <c r="T23" s="345"/>
    </row>
    <row r="24" spans="1:20" s="280" customFormat="1" ht="12.75" hidden="1" outlineLevel="3">
      <c r="A24" s="309"/>
      <c r="B24" s="32"/>
      <c r="C24" s="32"/>
      <c r="D24" s="186" t="s">
        <v>122</v>
      </c>
      <c r="E24" s="229" t="s">
        <v>148</v>
      </c>
      <c r="F24" s="187" t="s">
        <v>85</v>
      </c>
      <c r="G24" s="187" t="s">
        <v>86</v>
      </c>
      <c r="H24" s="184" t="s">
        <v>133</v>
      </c>
      <c r="I24" s="185" t="s">
        <v>134</v>
      </c>
      <c r="J24" s="190"/>
      <c r="K24" s="188" t="s">
        <v>84</v>
      </c>
      <c r="L24" s="150" t="s">
        <v>176</v>
      </c>
      <c r="M24" s="63" t="s">
        <v>177</v>
      </c>
      <c r="N24" s="10" t="s">
        <v>178</v>
      </c>
      <c r="O24" s="102" t="s">
        <v>179</v>
      </c>
      <c r="P24" s="188"/>
      <c r="Q24" s="185"/>
      <c r="R24" s="385"/>
      <c r="S24" s="335"/>
      <c r="T24" s="349"/>
    </row>
    <row r="25" spans="1:20" s="275" customFormat="1" ht="12.75" hidden="1" outlineLevel="3">
      <c r="A25" s="306"/>
      <c r="B25" s="41"/>
      <c r="C25" s="7"/>
      <c r="D25" s="16">
        <f>COUNTA(D26:D83)</f>
        <v>56</v>
      </c>
      <c r="E25" s="229" t="s">
        <v>149</v>
      </c>
      <c r="F25" s="131">
        <f>SUM(F26:F83)</f>
        <v>45</v>
      </c>
      <c r="G25" s="131">
        <f>SUM(G26:G83)</f>
        <v>0</v>
      </c>
      <c r="H25" s="18">
        <f>SUM(H26:H83)</f>
        <v>570545</v>
      </c>
      <c r="I25" s="16">
        <f>SUM(I26:I83)</f>
        <v>495672</v>
      </c>
      <c r="J25" s="76"/>
      <c r="K25" s="131">
        <f>SUM(K26:K83)</f>
        <v>0</v>
      </c>
      <c r="L25" s="152">
        <f>SUM(L26:L83)</f>
        <v>19</v>
      </c>
      <c r="M25" s="18">
        <f>SUM(M26:M83)</f>
        <v>11</v>
      </c>
      <c r="N25" s="8">
        <f>SUM(N26:N83)</f>
        <v>11</v>
      </c>
      <c r="O25" s="8">
        <f>SUM(O26:O83)</f>
        <v>11</v>
      </c>
      <c r="P25" s="131"/>
      <c r="Q25" s="94"/>
      <c r="R25" s="382"/>
      <c r="S25" s="329"/>
      <c r="T25" s="342"/>
    </row>
    <row r="26" spans="1:20" s="278" customFormat="1" ht="6.75" customHeight="1" hidden="1" outlineLevel="2">
      <c r="A26" s="307"/>
      <c r="B26" s="37"/>
      <c r="C26" s="37"/>
      <c r="D26" s="119"/>
      <c r="E26" s="225"/>
      <c r="F26" s="132"/>
      <c r="G26" s="132"/>
      <c r="H26" s="38"/>
      <c r="I26" s="38"/>
      <c r="J26" s="110"/>
      <c r="K26" s="132"/>
      <c r="L26" s="104"/>
      <c r="M26" s="64"/>
      <c r="N26" s="39"/>
      <c r="O26" s="77"/>
      <c r="P26" s="132"/>
      <c r="Q26" s="358"/>
      <c r="R26" s="383"/>
      <c r="S26" s="333"/>
      <c r="T26" s="347"/>
    </row>
    <row r="27" spans="1:20" s="281" customFormat="1" ht="12.75" outlineLevel="1" collapsed="1">
      <c r="A27" s="499" t="s">
        <v>322</v>
      </c>
      <c r="B27" s="501" t="s">
        <v>7</v>
      </c>
      <c r="C27" s="502" t="s">
        <v>154</v>
      </c>
      <c r="D27" s="500" t="s">
        <v>323</v>
      </c>
      <c r="E27" s="230" t="s">
        <v>31</v>
      </c>
      <c r="F27" s="503">
        <v>1</v>
      </c>
      <c r="G27" s="503">
        <v>0</v>
      </c>
      <c r="H27" s="504">
        <v>9253</v>
      </c>
      <c r="I27" s="504">
        <v>9253</v>
      </c>
      <c r="J27" s="79">
        <f aca="true" t="shared" si="0" ref="J27:J47">IF(H27&gt;0,I27/H27,0)</f>
        <v>1</v>
      </c>
      <c r="K27" s="507">
        <v>0</v>
      </c>
      <c r="L27" s="505">
        <v>1</v>
      </c>
      <c r="M27" s="506">
        <v>1</v>
      </c>
      <c r="N27" s="506">
        <v>1</v>
      </c>
      <c r="O27" s="178">
        <f aca="true" t="shared" si="1" ref="O27:O47">IF(AND(M27=1,N27=1),1,0)</f>
        <v>1</v>
      </c>
      <c r="P27" s="488"/>
      <c r="Q27" s="489"/>
      <c r="R27" s="386"/>
      <c r="S27" s="336"/>
      <c r="T27" s="350"/>
    </row>
    <row r="28" spans="1:20" s="280" customFormat="1" ht="12.75" outlineLevel="1">
      <c r="A28" s="508" t="s">
        <v>322</v>
      </c>
      <c r="B28" s="509" t="s">
        <v>7</v>
      </c>
      <c r="C28" s="502" t="s">
        <v>155</v>
      </c>
      <c r="D28" s="510" t="s">
        <v>324</v>
      </c>
      <c r="E28" s="221" t="s">
        <v>31</v>
      </c>
      <c r="F28" s="503">
        <v>1</v>
      </c>
      <c r="G28" s="503">
        <v>0</v>
      </c>
      <c r="H28" s="504">
        <v>9253</v>
      </c>
      <c r="I28" s="504">
        <v>9253</v>
      </c>
      <c r="J28" s="79">
        <f t="shared" si="0"/>
        <v>1</v>
      </c>
      <c r="K28" s="507">
        <v>0</v>
      </c>
      <c r="L28" s="511">
        <v>1</v>
      </c>
      <c r="M28" s="511">
        <v>1</v>
      </c>
      <c r="N28" s="511">
        <v>1</v>
      </c>
      <c r="O28" s="178">
        <f t="shared" si="1"/>
        <v>1</v>
      </c>
      <c r="P28" s="490"/>
      <c r="Q28" s="491"/>
      <c r="R28" s="378"/>
      <c r="S28" s="335"/>
      <c r="T28" s="349"/>
    </row>
    <row r="29" spans="1:20" s="280" customFormat="1" ht="12.75" outlineLevel="1">
      <c r="A29" s="510" t="s">
        <v>322</v>
      </c>
      <c r="B29" s="52" t="s">
        <v>7</v>
      </c>
      <c r="C29" s="53" t="s">
        <v>156</v>
      </c>
      <c r="D29" s="510" t="s">
        <v>330</v>
      </c>
      <c r="E29" s="221" t="s">
        <v>31</v>
      </c>
      <c r="F29" s="503">
        <v>1</v>
      </c>
      <c r="G29" s="503">
        <v>0</v>
      </c>
      <c r="H29" s="504">
        <v>9253</v>
      </c>
      <c r="I29" s="504">
        <v>9253</v>
      </c>
      <c r="J29" s="79">
        <f t="shared" si="0"/>
        <v>1</v>
      </c>
      <c r="K29" s="507">
        <v>0</v>
      </c>
      <c r="L29" s="511">
        <v>1</v>
      </c>
      <c r="M29" s="511">
        <v>1</v>
      </c>
      <c r="N29" s="511">
        <v>1</v>
      </c>
      <c r="O29" s="178">
        <f t="shared" si="1"/>
        <v>1</v>
      </c>
      <c r="P29" s="490"/>
      <c r="Q29" s="491"/>
      <c r="R29" s="378"/>
      <c r="S29" s="335"/>
      <c r="T29" s="349"/>
    </row>
    <row r="30" spans="1:20" s="280" customFormat="1" ht="12.75" outlineLevel="1">
      <c r="A30" s="510" t="s">
        <v>322</v>
      </c>
      <c r="B30" s="52" t="s">
        <v>7</v>
      </c>
      <c r="C30" s="53" t="s">
        <v>156</v>
      </c>
      <c r="D30" s="510" t="s">
        <v>325</v>
      </c>
      <c r="E30" s="221" t="s">
        <v>31</v>
      </c>
      <c r="F30" s="503">
        <v>1</v>
      </c>
      <c r="G30" s="503">
        <v>0</v>
      </c>
      <c r="H30" s="504">
        <v>9253</v>
      </c>
      <c r="I30" s="504">
        <v>9253</v>
      </c>
      <c r="J30" s="79">
        <f t="shared" si="0"/>
        <v>1</v>
      </c>
      <c r="K30" s="507">
        <v>0</v>
      </c>
      <c r="L30" s="511">
        <v>1</v>
      </c>
      <c r="M30" s="511">
        <v>1</v>
      </c>
      <c r="N30" s="511">
        <v>1</v>
      </c>
      <c r="O30" s="178">
        <f t="shared" si="1"/>
        <v>1</v>
      </c>
      <c r="P30" s="490"/>
      <c r="Q30" s="491"/>
      <c r="R30" s="378"/>
      <c r="S30" s="335"/>
      <c r="T30" s="349"/>
    </row>
    <row r="31" spans="1:20" s="280" customFormat="1" ht="12.75" outlineLevel="1">
      <c r="A31" s="510" t="s">
        <v>322</v>
      </c>
      <c r="B31" s="52" t="s">
        <v>7</v>
      </c>
      <c r="C31" s="53" t="s">
        <v>156</v>
      </c>
      <c r="D31" s="510" t="s">
        <v>326</v>
      </c>
      <c r="E31" s="221" t="s">
        <v>31</v>
      </c>
      <c r="F31" s="503">
        <v>1</v>
      </c>
      <c r="G31" s="503">
        <v>0</v>
      </c>
      <c r="H31" s="504">
        <v>9253</v>
      </c>
      <c r="I31" s="504">
        <v>9253</v>
      </c>
      <c r="J31" s="79">
        <f t="shared" si="0"/>
        <v>1</v>
      </c>
      <c r="K31" s="507">
        <v>0</v>
      </c>
      <c r="L31" s="511">
        <v>1</v>
      </c>
      <c r="M31" s="511">
        <v>1</v>
      </c>
      <c r="N31" s="511">
        <v>1</v>
      </c>
      <c r="O31" s="178">
        <f t="shared" si="1"/>
        <v>1</v>
      </c>
      <c r="P31" s="490"/>
      <c r="Q31" s="491"/>
      <c r="R31" s="378"/>
      <c r="S31" s="335"/>
      <c r="T31" s="349"/>
    </row>
    <row r="32" spans="1:20" s="280" customFormat="1" ht="12.75" outlineLevel="1">
      <c r="A32" s="510" t="s">
        <v>322</v>
      </c>
      <c r="B32" s="52" t="s">
        <v>7</v>
      </c>
      <c r="C32" s="53" t="s">
        <v>156</v>
      </c>
      <c r="D32" s="510" t="s">
        <v>327</v>
      </c>
      <c r="E32" s="221" t="s">
        <v>31</v>
      </c>
      <c r="F32" s="503">
        <v>1</v>
      </c>
      <c r="G32" s="503">
        <v>0</v>
      </c>
      <c r="H32" s="504">
        <v>9253</v>
      </c>
      <c r="I32" s="504">
        <v>9253</v>
      </c>
      <c r="J32" s="79">
        <f t="shared" si="0"/>
        <v>1</v>
      </c>
      <c r="K32" s="507">
        <v>0</v>
      </c>
      <c r="L32" s="511">
        <v>1</v>
      </c>
      <c r="M32" s="511">
        <v>1</v>
      </c>
      <c r="N32" s="511">
        <v>1</v>
      </c>
      <c r="O32" s="178">
        <f t="shared" si="1"/>
        <v>1</v>
      </c>
      <c r="P32" s="490"/>
      <c r="Q32" s="491"/>
      <c r="R32" s="378"/>
      <c r="S32" s="335"/>
      <c r="T32" s="349"/>
    </row>
    <row r="33" spans="1:20" s="280" customFormat="1" ht="12.75" outlineLevel="1">
      <c r="A33" s="510" t="s">
        <v>322</v>
      </c>
      <c r="B33" s="52" t="s">
        <v>7</v>
      </c>
      <c r="C33" s="53" t="s">
        <v>156</v>
      </c>
      <c r="D33" s="510" t="s">
        <v>328</v>
      </c>
      <c r="E33" s="221" t="s">
        <v>31</v>
      </c>
      <c r="F33" s="503">
        <v>1</v>
      </c>
      <c r="G33" s="503">
        <v>0</v>
      </c>
      <c r="H33" s="504">
        <v>9253</v>
      </c>
      <c r="I33" s="504">
        <v>9253</v>
      </c>
      <c r="J33" s="79">
        <f t="shared" si="0"/>
        <v>1</v>
      </c>
      <c r="K33" s="507">
        <v>0</v>
      </c>
      <c r="L33" s="511">
        <v>0</v>
      </c>
      <c r="M33" s="511">
        <v>0</v>
      </c>
      <c r="N33" s="511">
        <v>0</v>
      </c>
      <c r="O33" s="178">
        <f t="shared" si="1"/>
        <v>0</v>
      </c>
      <c r="P33" s="490"/>
      <c r="Q33" s="491"/>
      <c r="R33" s="378"/>
      <c r="S33" s="335"/>
      <c r="T33" s="349"/>
    </row>
    <row r="34" spans="1:20" s="280" customFormat="1" ht="12.75" outlineLevel="1">
      <c r="A34" s="510" t="s">
        <v>322</v>
      </c>
      <c r="B34" s="52" t="s">
        <v>7</v>
      </c>
      <c r="C34" s="53" t="s">
        <v>156</v>
      </c>
      <c r="D34" s="510" t="s">
        <v>329</v>
      </c>
      <c r="E34" s="221" t="s">
        <v>31</v>
      </c>
      <c r="F34" s="503">
        <v>0</v>
      </c>
      <c r="G34" s="503">
        <v>0</v>
      </c>
      <c r="H34" s="504">
        <v>9253</v>
      </c>
      <c r="I34" s="504">
        <v>9253</v>
      </c>
      <c r="J34" s="79">
        <f t="shared" si="0"/>
        <v>1</v>
      </c>
      <c r="K34" s="507">
        <v>0</v>
      </c>
      <c r="L34" s="511">
        <v>1</v>
      </c>
      <c r="M34" s="511">
        <v>1</v>
      </c>
      <c r="N34" s="511">
        <v>1</v>
      </c>
      <c r="O34" s="178">
        <f t="shared" si="1"/>
        <v>1</v>
      </c>
      <c r="P34" s="490"/>
      <c r="Q34" s="491"/>
      <c r="R34" s="378"/>
      <c r="S34" s="335"/>
      <c r="T34" s="349"/>
    </row>
    <row r="35" spans="1:20" s="280" customFormat="1" ht="12.75" outlineLevel="1">
      <c r="A35" s="510" t="s">
        <v>322</v>
      </c>
      <c r="B35" s="52" t="s">
        <v>7</v>
      </c>
      <c r="C35" s="53" t="s">
        <v>156</v>
      </c>
      <c r="D35" s="510" t="s">
        <v>331</v>
      </c>
      <c r="E35" s="221" t="s">
        <v>31</v>
      </c>
      <c r="F35" s="503">
        <v>1</v>
      </c>
      <c r="G35" s="503">
        <v>0</v>
      </c>
      <c r="H35" s="504">
        <v>9253</v>
      </c>
      <c r="I35" s="504">
        <v>9253</v>
      </c>
      <c r="J35" s="79">
        <f t="shared" si="0"/>
        <v>1</v>
      </c>
      <c r="K35" s="507">
        <v>0</v>
      </c>
      <c r="L35" s="511">
        <v>0</v>
      </c>
      <c r="M35" s="511">
        <v>0</v>
      </c>
      <c r="N35" s="511">
        <v>0</v>
      </c>
      <c r="O35" s="178">
        <f t="shared" si="1"/>
        <v>0</v>
      </c>
      <c r="P35" s="490"/>
      <c r="Q35" s="491"/>
      <c r="R35" s="378"/>
      <c r="S35" s="335"/>
      <c r="T35" s="349"/>
    </row>
    <row r="36" spans="1:20" s="280" customFormat="1" ht="12.75" outlineLevel="1">
      <c r="A36" s="510" t="s">
        <v>322</v>
      </c>
      <c r="B36" s="52" t="s">
        <v>7</v>
      </c>
      <c r="C36" s="53" t="s">
        <v>156</v>
      </c>
      <c r="D36" s="510" t="s">
        <v>332</v>
      </c>
      <c r="E36" s="221" t="s">
        <v>31</v>
      </c>
      <c r="F36" s="503">
        <v>1</v>
      </c>
      <c r="G36" s="503">
        <v>0</v>
      </c>
      <c r="H36" s="504">
        <v>9253</v>
      </c>
      <c r="I36" s="504">
        <v>9253</v>
      </c>
      <c r="J36" s="79">
        <f t="shared" si="0"/>
        <v>1</v>
      </c>
      <c r="K36" s="507">
        <v>0</v>
      </c>
      <c r="L36" s="511">
        <v>0</v>
      </c>
      <c r="M36" s="511">
        <v>0</v>
      </c>
      <c r="N36" s="511">
        <v>0</v>
      </c>
      <c r="O36" s="178">
        <f t="shared" si="1"/>
        <v>0</v>
      </c>
      <c r="P36" s="490"/>
      <c r="Q36" s="491"/>
      <c r="R36" s="378"/>
      <c r="S36" s="335"/>
      <c r="T36" s="349"/>
    </row>
    <row r="37" spans="1:20" s="280" customFormat="1" ht="12.75" outlineLevel="1">
      <c r="A37" s="510" t="s">
        <v>322</v>
      </c>
      <c r="B37" s="52" t="s">
        <v>7</v>
      </c>
      <c r="C37" s="53" t="s">
        <v>156</v>
      </c>
      <c r="D37" s="510" t="s">
        <v>306</v>
      </c>
      <c r="E37" s="221" t="s">
        <v>31</v>
      </c>
      <c r="F37" s="503">
        <v>1</v>
      </c>
      <c r="G37" s="503">
        <v>0</v>
      </c>
      <c r="H37" s="504">
        <v>9253</v>
      </c>
      <c r="I37" s="504">
        <v>9253</v>
      </c>
      <c r="J37" s="79">
        <f t="shared" si="0"/>
        <v>1</v>
      </c>
      <c r="K37" s="507">
        <v>0</v>
      </c>
      <c r="L37" s="511">
        <v>1</v>
      </c>
      <c r="M37" s="511">
        <v>1</v>
      </c>
      <c r="N37" s="511">
        <v>1</v>
      </c>
      <c r="O37" s="178">
        <f t="shared" si="1"/>
        <v>1</v>
      </c>
      <c r="P37" s="490"/>
      <c r="Q37" s="491"/>
      <c r="R37" s="378"/>
      <c r="S37" s="335"/>
      <c r="T37" s="349"/>
    </row>
    <row r="38" spans="1:20" s="280" customFormat="1" ht="12.75" outlineLevel="1">
      <c r="A38" s="510" t="s">
        <v>322</v>
      </c>
      <c r="B38" s="52" t="s">
        <v>7</v>
      </c>
      <c r="C38" s="53" t="s">
        <v>156</v>
      </c>
      <c r="D38" s="510" t="s">
        <v>578</v>
      </c>
      <c r="E38" s="221" t="s">
        <v>31</v>
      </c>
      <c r="F38" s="503">
        <v>1</v>
      </c>
      <c r="G38" s="503">
        <v>0</v>
      </c>
      <c r="H38" s="504">
        <v>9253</v>
      </c>
      <c r="I38" s="504">
        <v>9253</v>
      </c>
      <c r="J38" s="79">
        <f>IF(H38&gt;0,I38/H38,0)</f>
        <v>1</v>
      </c>
      <c r="K38" s="507">
        <v>0</v>
      </c>
      <c r="L38" s="511">
        <v>1</v>
      </c>
      <c r="M38" s="511">
        <v>1</v>
      </c>
      <c r="N38" s="511">
        <v>1</v>
      </c>
      <c r="O38" s="178">
        <f>IF(AND(M38=1,N38=1),1,0)</f>
        <v>1</v>
      </c>
      <c r="P38" s="490"/>
      <c r="Q38" s="491"/>
      <c r="R38" s="378"/>
      <c r="S38" s="335"/>
      <c r="T38" s="349"/>
    </row>
    <row r="39" spans="1:20" s="280" customFormat="1" ht="12.75" outlineLevel="1">
      <c r="A39" s="510" t="s">
        <v>571</v>
      </c>
      <c r="B39" s="52" t="s">
        <v>7</v>
      </c>
      <c r="C39" s="53" t="s">
        <v>156</v>
      </c>
      <c r="D39" s="510" t="s">
        <v>572</v>
      </c>
      <c r="E39" s="221" t="s">
        <v>31</v>
      </c>
      <c r="F39" s="503">
        <v>1</v>
      </c>
      <c r="G39" s="503">
        <v>0</v>
      </c>
      <c r="H39" s="504">
        <v>9253</v>
      </c>
      <c r="I39" s="504">
        <v>9253</v>
      </c>
      <c r="J39" s="79">
        <f>IF(H39&gt;0,I39/H39,0)</f>
        <v>1</v>
      </c>
      <c r="K39" s="507">
        <v>0</v>
      </c>
      <c r="L39" s="511">
        <v>1</v>
      </c>
      <c r="M39" s="511">
        <v>1</v>
      </c>
      <c r="N39" s="511">
        <v>1</v>
      </c>
      <c r="O39" s="178">
        <f>IF(AND(M39=1,N39=1),1,0)</f>
        <v>1</v>
      </c>
      <c r="P39" s="490"/>
      <c r="Q39" s="491"/>
      <c r="R39" s="378"/>
      <c r="S39" s="335"/>
      <c r="T39" s="349"/>
    </row>
    <row r="40" spans="1:20" s="280" customFormat="1" ht="12.75" outlineLevel="1">
      <c r="A40" s="510" t="s">
        <v>322</v>
      </c>
      <c r="B40" s="52" t="s">
        <v>7</v>
      </c>
      <c r="C40" s="53" t="s">
        <v>157</v>
      </c>
      <c r="D40" s="510" t="s">
        <v>333</v>
      </c>
      <c r="E40" s="221" t="s">
        <v>31</v>
      </c>
      <c r="F40" s="503">
        <v>1</v>
      </c>
      <c r="G40" s="503">
        <v>0</v>
      </c>
      <c r="H40" s="504">
        <v>98060</v>
      </c>
      <c r="I40" s="504">
        <v>98060</v>
      </c>
      <c r="J40" s="79">
        <f t="shared" si="0"/>
        <v>1</v>
      </c>
      <c r="K40" s="507">
        <v>0</v>
      </c>
      <c r="L40" s="511">
        <v>0</v>
      </c>
      <c r="M40" s="511">
        <v>0</v>
      </c>
      <c r="N40" s="511">
        <v>0</v>
      </c>
      <c r="O40" s="178">
        <f t="shared" si="1"/>
        <v>0</v>
      </c>
      <c r="P40" s="490"/>
      <c r="Q40" s="491"/>
      <c r="R40" s="378"/>
      <c r="S40" s="335"/>
      <c r="T40" s="349"/>
    </row>
    <row r="41" spans="1:20" s="280" customFormat="1" ht="12.75" outlineLevel="1">
      <c r="A41" s="510" t="s">
        <v>322</v>
      </c>
      <c r="B41" s="52" t="s">
        <v>7</v>
      </c>
      <c r="C41" s="53" t="s">
        <v>157</v>
      </c>
      <c r="D41" s="510" t="s">
        <v>334</v>
      </c>
      <c r="E41" s="221" t="s">
        <v>31</v>
      </c>
      <c r="F41" s="503">
        <v>1</v>
      </c>
      <c r="G41" s="503">
        <v>0</v>
      </c>
      <c r="H41" s="504">
        <v>9253</v>
      </c>
      <c r="I41" s="504">
        <v>9253</v>
      </c>
      <c r="J41" s="79">
        <f t="shared" si="0"/>
        <v>1</v>
      </c>
      <c r="K41" s="507">
        <v>0</v>
      </c>
      <c r="L41" s="511">
        <v>0</v>
      </c>
      <c r="M41" s="511">
        <v>0</v>
      </c>
      <c r="N41" s="511">
        <v>0</v>
      </c>
      <c r="O41" s="178">
        <f t="shared" si="1"/>
        <v>0</v>
      </c>
      <c r="P41" s="490"/>
      <c r="Q41" s="491"/>
      <c r="R41" s="378"/>
      <c r="S41" s="335"/>
      <c r="T41" s="349"/>
    </row>
    <row r="42" spans="1:20" s="280" customFormat="1" ht="12.75" outlineLevel="1">
      <c r="A42" s="510" t="s">
        <v>322</v>
      </c>
      <c r="B42" s="52" t="s">
        <v>7</v>
      </c>
      <c r="C42" s="53" t="s">
        <v>157</v>
      </c>
      <c r="D42" s="510" t="s">
        <v>335</v>
      </c>
      <c r="E42" s="221" t="s">
        <v>31</v>
      </c>
      <c r="F42" s="503">
        <v>1</v>
      </c>
      <c r="G42" s="503">
        <v>0</v>
      </c>
      <c r="H42" s="504">
        <v>9253</v>
      </c>
      <c r="I42" s="504">
        <v>9253</v>
      </c>
      <c r="J42" s="79">
        <f t="shared" si="0"/>
        <v>1</v>
      </c>
      <c r="K42" s="507">
        <v>0</v>
      </c>
      <c r="L42" s="511">
        <v>0</v>
      </c>
      <c r="M42" s="511">
        <v>0</v>
      </c>
      <c r="N42" s="511">
        <v>0</v>
      </c>
      <c r="O42" s="178">
        <f t="shared" si="1"/>
        <v>0</v>
      </c>
      <c r="P42" s="490"/>
      <c r="Q42" s="491"/>
      <c r="R42" s="378"/>
      <c r="S42" s="335"/>
      <c r="T42" s="349"/>
    </row>
    <row r="43" spans="1:20" s="280" customFormat="1" ht="12.75" outlineLevel="1">
      <c r="A43" s="510" t="s">
        <v>322</v>
      </c>
      <c r="B43" s="52" t="s">
        <v>7</v>
      </c>
      <c r="C43" s="53" t="s">
        <v>157</v>
      </c>
      <c r="D43" s="510" t="s">
        <v>336</v>
      </c>
      <c r="E43" s="221" t="s">
        <v>31</v>
      </c>
      <c r="F43" s="503">
        <v>1</v>
      </c>
      <c r="G43" s="503">
        <v>0</v>
      </c>
      <c r="H43" s="504">
        <v>9253</v>
      </c>
      <c r="I43" s="504">
        <v>9253</v>
      </c>
      <c r="J43" s="79">
        <f t="shared" si="0"/>
        <v>1</v>
      </c>
      <c r="K43" s="507">
        <v>0</v>
      </c>
      <c r="L43" s="511">
        <v>0</v>
      </c>
      <c r="M43" s="511">
        <v>0</v>
      </c>
      <c r="N43" s="511">
        <v>0</v>
      </c>
      <c r="O43" s="178">
        <f t="shared" si="1"/>
        <v>0</v>
      </c>
      <c r="P43" s="490"/>
      <c r="Q43" s="491"/>
      <c r="R43" s="378"/>
      <c r="S43" s="335"/>
      <c r="T43" s="349"/>
    </row>
    <row r="44" spans="1:20" s="280" customFormat="1" ht="12.75" outlineLevel="1">
      <c r="A44" s="510" t="s">
        <v>322</v>
      </c>
      <c r="B44" s="52" t="s">
        <v>7</v>
      </c>
      <c r="C44" s="53" t="s">
        <v>157</v>
      </c>
      <c r="D44" s="510" t="s">
        <v>337</v>
      </c>
      <c r="E44" s="221" t="s">
        <v>31</v>
      </c>
      <c r="F44" s="503">
        <v>1</v>
      </c>
      <c r="G44" s="503">
        <v>0</v>
      </c>
      <c r="H44" s="504">
        <v>9253</v>
      </c>
      <c r="I44" s="504">
        <v>9253</v>
      </c>
      <c r="J44" s="79">
        <f t="shared" si="0"/>
        <v>1</v>
      </c>
      <c r="K44" s="507">
        <v>0</v>
      </c>
      <c r="L44" s="511">
        <v>0</v>
      </c>
      <c r="M44" s="511">
        <v>0</v>
      </c>
      <c r="N44" s="511">
        <v>0</v>
      </c>
      <c r="O44" s="178">
        <f t="shared" si="1"/>
        <v>0</v>
      </c>
      <c r="P44" s="490"/>
      <c r="Q44" s="491"/>
      <c r="R44" s="378"/>
      <c r="S44" s="335"/>
      <c r="T44" s="349"/>
    </row>
    <row r="45" spans="1:20" s="280" customFormat="1" ht="12.75" outlineLevel="1">
      <c r="A45" s="510" t="s">
        <v>322</v>
      </c>
      <c r="B45" s="52" t="s">
        <v>7</v>
      </c>
      <c r="C45" s="53" t="s">
        <v>157</v>
      </c>
      <c r="D45" s="510" t="s">
        <v>359</v>
      </c>
      <c r="E45" s="221" t="s">
        <v>31</v>
      </c>
      <c r="F45" s="503">
        <v>1</v>
      </c>
      <c r="G45" s="503">
        <v>0</v>
      </c>
      <c r="H45" s="504">
        <v>255</v>
      </c>
      <c r="I45" s="504">
        <v>255</v>
      </c>
      <c r="J45" s="79">
        <f t="shared" si="0"/>
        <v>1</v>
      </c>
      <c r="K45" s="507">
        <v>0</v>
      </c>
      <c r="L45" s="511">
        <v>0</v>
      </c>
      <c r="M45" s="511">
        <v>0</v>
      </c>
      <c r="N45" s="511">
        <v>0</v>
      </c>
      <c r="O45" s="178">
        <f t="shared" si="1"/>
        <v>0</v>
      </c>
      <c r="P45" s="490"/>
      <c r="Q45" s="491"/>
      <c r="R45" s="378"/>
      <c r="S45" s="335"/>
      <c r="T45" s="349"/>
    </row>
    <row r="46" spans="1:20" s="280" customFormat="1" ht="12.75" outlineLevel="1">
      <c r="A46" s="510" t="s">
        <v>499</v>
      </c>
      <c r="B46" s="52" t="s">
        <v>7</v>
      </c>
      <c r="C46" s="53" t="s">
        <v>157</v>
      </c>
      <c r="D46" s="510" t="s">
        <v>500</v>
      </c>
      <c r="E46" s="221" t="s">
        <v>31</v>
      </c>
      <c r="F46" s="503">
        <v>1</v>
      </c>
      <c r="G46" s="503">
        <v>0</v>
      </c>
      <c r="H46" s="504">
        <v>9253</v>
      </c>
      <c r="I46" s="504">
        <v>6000</v>
      </c>
      <c r="J46" s="79">
        <f>IF(H46&gt;0,I46/H46,0)</f>
        <v>0.6484383443207609</v>
      </c>
      <c r="K46" s="507">
        <v>0</v>
      </c>
      <c r="L46" s="511">
        <v>0</v>
      </c>
      <c r="M46" s="511">
        <v>0</v>
      </c>
      <c r="N46" s="511">
        <v>0</v>
      </c>
      <c r="O46" s="178">
        <f>IF(AND(M46=1,N46=1),1,0)</f>
        <v>0</v>
      </c>
      <c r="P46" s="490"/>
      <c r="Q46" s="491"/>
      <c r="R46" s="378"/>
      <c r="S46" s="335"/>
      <c r="T46" s="349"/>
    </row>
    <row r="47" spans="1:20" s="280" customFormat="1" ht="12.75" outlineLevel="1">
      <c r="A47" s="510" t="s">
        <v>322</v>
      </c>
      <c r="B47" s="52" t="s">
        <v>7</v>
      </c>
      <c r="C47" s="53" t="s">
        <v>271</v>
      </c>
      <c r="D47" s="510" t="s">
        <v>360</v>
      </c>
      <c r="E47" s="221" t="s">
        <v>31</v>
      </c>
      <c r="F47" s="503">
        <v>0</v>
      </c>
      <c r="G47" s="503">
        <v>0</v>
      </c>
      <c r="H47" s="504">
        <v>9253</v>
      </c>
      <c r="I47" s="504">
        <v>6000</v>
      </c>
      <c r="J47" s="79">
        <f t="shared" si="0"/>
        <v>0.6484383443207609</v>
      </c>
      <c r="K47" s="507">
        <v>0</v>
      </c>
      <c r="L47" s="511">
        <v>0</v>
      </c>
      <c r="M47" s="511">
        <v>0</v>
      </c>
      <c r="N47" s="511">
        <v>0</v>
      </c>
      <c r="O47" s="178">
        <f t="shared" si="1"/>
        <v>0</v>
      </c>
      <c r="P47" s="490"/>
      <c r="Q47" s="491"/>
      <c r="R47" s="378"/>
      <c r="S47" s="335"/>
      <c r="T47" s="349"/>
    </row>
    <row r="48" spans="1:20" s="280" customFormat="1" ht="12.75" outlineLevel="1">
      <c r="A48" s="510" t="s">
        <v>322</v>
      </c>
      <c r="B48" s="52" t="s">
        <v>7</v>
      </c>
      <c r="C48" s="53" t="s">
        <v>271</v>
      </c>
      <c r="D48" s="510" t="s">
        <v>393</v>
      </c>
      <c r="E48" s="221" t="s">
        <v>31</v>
      </c>
      <c r="F48" s="503">
        <v>0</v>
      </c>
      <c r="G48" s="503">
        <v>0</v>
      </c>
      <c r="H48" s="504">
        <v>9253</v>
      </c>
      <c r="I48" s="504">
        <v>6000</v>
      </c>
      <c r="J48" s="79">
        <f aca="true" t="shared" si="2" ref="J48:J54">IF(H48&gt;0,I48/H48,0)</f>
        <v>0.6484383443207609</v>
      </c>
      <c r="K48" s="507">
        <v>0</v>
      </c>
      <c r="L48" s="511">
        <v>0</v>
      </c>
      <c r="M48" s="511">
        <v>0</v>
      </c>
      <c r="N48" s="511">
        <v>0</v>
      </c>
      <c r="O48" s="178">
        <f aca="true" t="shared" si="3" ref="O48:O54">IF(AND(M48=1,N48=1),1,0)</f>
        <v>0</v>
      </c>
      <c r="P48" s="490"/>
      <c r="Q48" s="491"/>
      <c r="R48" s="378"/>
      <c r="S48" s="335"/>
      <c r="T48" s="349"/>
    </row>
    <row r="49" spans="1:20" s="280" customFormat="1" ht="12.75" outlineLevel="1">
      <c r="A49" s="510" t="s">
        <v>415</v>
      </c>
      <c r="B49" s="52" t="s">
        <v>7</v>
      </c>
      <c r="C49" s="53" t="s">
        <v>271</v>
      </c>
      <c r="D49" s="510" t="s">
        <v>416</v>
      </c>
      <c r="E49" s="221" t="s">
        <v>31</v>
      </c>
      <c r="F49" s="503">
        <v>0</v>
      </c>
      <c r="G49" s="503">
        <v>0</v>
      </c>
      <c r="H49" s="504">
        <v>9253</v>
      </c>
      <c r="I49" s="504">
        <v>6000</v>
      </c>
      <c r="J49" s="79">
        <f t="shared" si="2"/>
        <v>0.6484383443207609</v>
      </c>
      <c r="K49" s="507">
        <v>0</v>
      </c>
      <c r="L49" s="511">
        <v>0</v>
      </c>
      <c r="M49" s="511">
        <v>0</v>
      </c>
      <c r="N49" s="511">
        <v>0</v>
      </c>
      <c r="O49" s="178">
        <f t="shared" si="3"/>
        <v>0</v>
      </c>
      <c r="P49" s="490"/>
      <c r="Q49" s="491"/>
      <c r="R49" s="378"/>
      <c r="S49" s="335"/>
      <c r="T49" s="349"/>
    </row>
    <row r="50" spans="1:20" s="280" customFormat="1" ht="12.75" outlineLevel="1">
      <c r="A50" s="510" t="s">
        <v>415</v>
      </c>
      <c r="B50" s="52" t="s">
        <v>7</v>
      </c>
      <c r="C50" s="53" t="s">
        <v>271</v>
      </c>
      <c r="D50" s="510" t="s">
        <v>416</v>
      </c>
      <c r="E50" s="221" t="s">
        <v>31</v>
      </c>
      <c r="F50" s="503">
        <v>0</v>
      </c>
      <c r="G50" s="503">
        <v>0</v>
      </c>
      <c r="H50" s="504">
        <v>9253</v>
      </c>
      <c r="I50" s="504">
        <v>6000</v>
      </c>
      <c r="J50" s="79">
        <f t="shared" si="2"/>
        <v>0.6484383443207609</v>
      </c>
      <c r="K50" s="507">
        <v>0</v>
      </c>
      <c r="L50" s="511">
        <v>0</v>
      </c>
      <c r="M50" s="511">
        <v>0</v>
      </c>
      <c r="N50" s="511">
        <v>0</v>
      </c>
      <c r="O50" s="178">
        <f t="shared" si="3"/>
        <v>0</v>
      </c>
      <c r="P50" s="490"/>
      <c r="Q50" s="491"/>
      <c r="R50" s="378"/>
      <c r="S50" s="335"/>
      <c r="T50" s="349"/>
    </row>
    <row r="51" spans="1:20" s="280" customFormat="1" ht="12.75" outlineLevel="1">
      <c r="A51" s="510" t="s">
        <v>430</v>
      </c>
      <c r="B51" s="52" t="s">
        <v>7</v>
      </c>
      <c r="C51" s="53" t="s">
        <v>271</v>
      </c>
      <c r="D51" s="510" t="s">
        <v>431</v>
      </c>
      <c r="E51" s="221" t="s">
        <v>31</v>
      </c>
      <c r="F51" s="503">
        <v>0</v>
      </c>
      <c r="G51" s="503">
        <v>0</v>
      </c>
      <c r="H51" s="504">
        <v>50</v>
      </c>
      <c r="I51" s="504">
        <v>15</v>
      </c>
      <c r="J51" s="79">
        <f t="shared" si="2"/>
        <v>0.3</v>
      </c>
      <c r="K51" s="507">
        <v>0</v>
      </c>
      <c r="L51" s="511">
        <v>0</v>
      </c>
      <c r="M51" s="511">
        <v>0</v>
      </c>
      <c r="N51" s="511">
        <v>0</v>
      </c>
      <c r="O51" s="178">
        <f t="shared" si="3"/>
        <v>0</v>
      </c>
      <c r="P51" s="490"/>
      <c r="Q51" s="491"/>
      <c r="R51" s="378"/>
      <c r="S51" s="335"/>
      <c r="T51" s="349"/>
    </row>
    <row r="52" spans="1:20" s="280" customFormat="1" ht="12.75" outlineLevel="1">
      <c r="A52" s="510" t="s">
        <v>588</v>
      </c>
      <c r="B52" s="52" t="s">
        <v>7</v>
      </c>
      <c r="C52" s="53" t="s">
        <v>271</v>
      </c>
      <c r="D52" s="510" t="s">
        <v>507</v>
      </c>
      <c r="E52" s="221" t="s">
        <v>31</v>
      </c>
      <c r="F52" s="503">
        <v>0</v>
      </c>
      <c r="G52" s="503">
        <v>0</v>
      </c>
      <c r="H52" s="504">
        <v>31</v>
      </c>
      <c r="I52" s="504">
        <v>12</v>
      </c>
      <c r="J52" s="79">
        <f>IF(H52&gt;0,I52/H52,0)</f>
        <v>0.3870967741935484</v>
      </c>
      <c r="K52" s="507">
        <v>0</v>
      </c>
      <c r="L52" s="511">
        <v>0</v>
      </c>
      <c r="M52" s="511">
        <v>0</v>
      </c>
      <c r="N52" s="511">
        <v>0</v>
      </c>
      <c r="O52" s="178">
        <f>IF(AND(M52=1,N52=1),1,0)</f>
        <v>0</v>
      </c>
      <c r="P52" s="490"/>
      <c r="Q52" s="491"/>
      <c r="R52" s="378"/>
      <c r="S52" s="335"/>
      <c r="T52" s="349"/>
    </row>
    <row r="53" spans="1:20" s="280" customFormat="1" ht="12.75" outlineLevel="1">
      <c r="A53" s="510" t="s">
        <v>392</v>
      </c>
      <c r="B53" s="52" t="s">
        <v>7</v>
      </c>
      <c r="C53" s="53" t="s">
        <v>271</v>
      </c>
      <c r="D53" s="510" t="s">
        <v>417</v>
      </c>
      <c r="E53" s="221" t="s">
        <v>31</v>
      </c>
      <c r="F53" s="503">
        <v>0</v>
      </c>
      <c r="G53" s="503">
        <v>0</v>
      </c>
      <c r="H53" s="504">
        <v>9253</v>
      </c>
      <c r="I53" s="504">
        <v>6000</v>
      </c>
      <c r="J53" s="79">
        <f t="shared" si="2"/>
        <v>0.6484383443207609</v>
      </c>
      <c r="K53" s="507">
        <v>0</v>
      </c>
      <c r="L53" s="511">
        <v>0</v>
      </c>
      <c r="M53" s="511">
        <v>0</v>
      </c>
      <c r="N53" s="511">
        <v>0</v>
      </c>
      <c r="O53" s="178">
        <f t="shared" si="3"/>
        <v>0</v>
      </c>
      <c r="P53" s="490"/>
      <c r="Q53" s="491"/>
      <c r="R53" s="378"/>
      <c r="S53" s="335"/>
      <c r="T53" s="349"/>
    </row>
    <row r="54" spans="1:20" s="280" customFormat="1" ht="12.75" outlineLevel="1">
      <c r="A54" s="510" t="s">
        <v>397</v>
      </c>
      <c r="B54" s="52" t="s">
        <v>7</v>
      </c>
      <c r="C54" s="53" t="s">
        <v>271</v>
      </c>
      <c r="D54" s="510" t="s">
        <v>507</v>
      </c>
      <c r="E54" s="221" t="s">
        <v>31</v>
      </c>
      <c r="F54" s="503">
        <v>0</v>
      </c>
      <c r="G54" s="503">
        <v>0</v>
      </c>
      <c r="H54" s="504">
        <v>9253</v>
      </c>
      <c r="I54" s="504">
        <v>6000</v>
      </c>
      <c r="J54" s="79">
        <f t="shared" si="2"/>
        <v>0.6484383443207609</v>
      </c>
      <c r="K54" s="507">
        <v>0</v>
      </c>
      <c r="L54" s="511">
        <v>0</v>
      </c>
      <c r="M54" s="511">
        <v>0</v>
      </c>
      <c r="N54" s="511">
        <v>0</v>
      </c>
      <c r="O54" s="178">
        <f t="shared" si="3"/>
        <v>0</v>
      </c>
      <c r="P54" s="490"/>
      <c r="Q54" s="491"/>
      <c r="R54" s="378"/>
      <c r="S54" s="335"/>
      <c r="T54" s="349"/>
    </row>
    <row r="55" spans="1:20" s="280" customFormat="1" ht="12.75" outlineLevel="1">
      <c r="A55" s="510" t="s">
        <v>322</v>
      </c>
      <c r="B55" s="52" t="s">
        <v>7</v>
      </c>
      <c r="C55" s="53" t="s">
        <v>158</v>
      </c>
      <c r="D55" s="510" t="s">
        <v>338</v>
      </c>
      <c r="E55" s="221" t="s">
        <v>31</v>
      </c>
      <c r="F55" s="503">
        <v>0</v>
      </c>
      <c r="G55" s="503">
        <v>0</v>
      </c>
      <c r="H55" s="504">
        <v>9253</v>
      </c>
      <c r="I55" s="504">
        <v>9253</v>
      </c>
      <c r="J55" s="79">
        <f aca="true" t="shared" si="4" ref="J55:J61">IF(H55&gt;0,I55/H55,0)</f>
        <v>1</v>
      </c>
      <c r="K55" s="507">
        <v>0</v>
      </c>
      <c r="L55" s="511">
        <v>1</v>
      </c>
      <c r="M55" s="511">
        <v>1</v>
      </c>
      <c r="N55" s="511">
        <v>1</v>
      </c>
      <c r="O55" s="178">
        <f aca="true" t="shared" si="5" ref="O55:O61">IF(AND(M55=1,N55=1),1,0)</f>
        <v>1</v>
      </c>
      <c r="P55" s="490"/>
      <c r="Q55" s="491"/>
      <c r="R55" s="378"/>
      <c r="S55" s="335"/>
      <c r="T55" s="349"/>
    </row>
    <row r="56" spans="1:20" s="280" customFormat="1" ht="12.75" outlineLevel="1">
      <c r="A56" s="510" t="s">
        <v>339</v>
      </c>
      <c r="B56" s="52" t="s">
        <v>7</v>
      </c>
      <c r="C56" s="53" t="s">
        <v>159</v>
      </c>
      <c r="D56" s="510" t="s">
        <v>420</v>
      </c>
      <c r="E56" s="221" t="s">
        <v>31</v>
      </c>
      <c r="F56" s="503">
        <v>0</v>
      </c>
      <c r="G56" s="503">
        <v>0</v>
      </c>
      <c r="H56" s="504">
        <v>9253</v>
      </c>
      <c r="I56" s="504">
        <v>9253</v>
      </c>
      <c r="J56" s="79">
        <f t="shared" si="4"/>
        <v>1</v>
      </c>
      <c r="K56" s="507">
        <v>0</v>
      </c>
      <c r="L56" s="511">
        <v>0</v>
      </c>
      <c r="M56" s="511">
        <v>0</v>
      </c>
      <c r="N56" s="511">
        <v>0</v>
      </c>
      <c r="O56" s="178">
        <f t="shared" si="5"/>
        <v>0</v>
      </c>
      <c r="P56" s="490"/>
      <c r="Q56" s="491"/>
      <c r="R56" s="378"/>
      <c r="S56" s="335"/>
      <c r="T56" s="349"/>
    </row>
    <row r="57" spans="1:20" s="280" customFormat="1" ht="12.75" outlineLevel="1">
      <c r="A57" s="510" t="s">
        <v>322</v>
      </c>
      <c r="B57" s="52" t="s">
        <v>7</v>
      </c>
      <c r="C57" s="53" t="s">
        <v>159</v>
      </c>
      <c r="D57" s="510" t="s">
        <v>340</v>
      </c>
      <c r="E57" s="221" t="s">
        <v>31</v>
      </c>
      <c r="F57" s="503">
        <v>1</v>
      </c>
      <c r="G57" s="503">
        <v>0</v>
      </c>
      <c r="H57" s="504">
        <v>9253</v>
      </c>
      <c r="I57" s="504">
        <v>6000</v>
      </c>
      <c r="J57" s="79">
        <f t="shared" si="4"/>
        <v>0.6484383443207609</v>
      </c>
      <c r="K57" s="507">
        <v>0</v>
      </c>
      <c r="L57" s="511">
        <v>0</v>
      </c>
      <c r="M57" s="511">
        <v>0</v>
      </c>
      <c r="N57" s="511">
        <v>0</v>
      </c>
      <c r="O57" s="178">
        <f t="shared" si="5"/>
        <v>0</v>
      </c>
      <c r="P57" s="490"/>
      <c r="Q57" s="491"/>
      <c r="R57" s="378"/>
      <c r="S57" s="335"/>
      <c r="T57" s="349"/>
    </row>
    <row r="58" spans="1:20" s="280" customFormat="1" ht="12.75" outlineLevel="1">
      <c r="A58" s="510" t="s">
        <v>322</v>
      </c>
      <c r="B58" s="52" t="s">
        <v>7</v>
      </c>
      <c r="C58" s="53" t="s">
        <v>159</v>
      </c>
      <c r="D58" s="510" t="s">
        <v>419</v>
      </c>
      <c r="E58" s="221" t="s">
        <v>31</v>
      </c>
      <c r="F58" s="503">
        <v>1</v>
      </c>
      <c r="G58" s="503">
        <v>0</v>
      </c>
      <c r="H58" s="504">
        <v>9253</v>
      </c>
      <c r="I58" s="504">
        <v>9253</v>
      </c>
      <c r="J58" s="79">
        <f>IF(H58&gt;0,I58/H58,0)</f>
        <v>1</v>
      </c>
      <c r="K58" s="507">
        <v>0</v>
      </c>
      <c r="L58" s="511">
        <v>0</v>
      </c>
      <c r="M58" s="511">
        <v>0</v>
      </c>
      <c r="N58" s="511">
        <v>0</v>
      </c>
      <c r="O58" s="178">
        <f>IF(AND(M58=1,N58=1),1,0)</f>
        <v>0</v>
      </c>
      <c r="P58" s="490"/>
      <c r="Q58" s="491"/>
      <c r="R58" s="378"/>
      <c r="S58" s="335"/>
      <c r="T58" s="349"/>
    </row>
    <row r="59" spans="1:20" s="280" customFormat="1" ht="12.75" outlineLevel="1">
      <c r="A59" s="510" t="s">
        <v>322</v>
      </c>
      <c r="B59" s="52" t="s">
        <v>7</v>
      </c>
      <c r="C59" s="53" t="s">
        <v>159</v>
      </c>
      <c r="D59" s="510" t="s">
        <v>341</v>
      </c>
      <c r="E59" s="221" t="s">
        <v>31</v>
      </c>
      <c r="F59" s="503">
        <v>1</v>
      </c>
      <c r="G59" s="503">
        <v>0</v>
      </c>
      <c r="H59" s="504">
        <v>9253</v>
      </c>
      <c r="I59" s="504">
        <v>9253</v>
      </c>
      <c r="J59" s="79">
        <f t="shared" si="4"/>
        <v>1</v>
      </c>
      <c r="K59" s="507">
        <v>0</v>
      </c>
      <c r="L59" s="511">
        <v>1</v>
      </c>
      <c r="M59" s="511">
        <v>0</v>
      </c>
      <c r="N59" s="511">
        <v>0</v>
      </c>
      <c r="O59" s="178">
        <f t="shared" si="5"/>
        <v>0</v>
      </c>
      <c r="P59" s="490"/>
      <c r="Q59" s="491"/>
      <c r="R59" s="378"/>
      <c r="S59" s="335"/>
      <c r="T59" s="349"/>
    </row>
    <row r="60" spans="1:20" s="280" customFormat="1" ht="12.75" outlineLevel="1">
      <c r="A60" s="510" t="s">
        <v>322</v>
      </c>
      <c r="B60" s="52" t="s">
        <v>7</v>
      </c>
      <c r="C60" s="53" t="s">
        <v>159</v>
      </c>
      <c r="D60" s="510" t="s">
        <v>307</v>
      </c>
      <c r="E60" s="221" t="s">
        <v>31</v>
      </c>
      <c r="F60" s="503">
        <v>1</v>
      </c>
      <c r="G60" s="503">
        <v>0</v>
      </c>
      <c r="H60" s="504">
        <v>9253</v>
      </c>
      <c r="I60" s="504">
        <v>6000</v>
      </c>
      <c r="J60" s="79">
        <f t="shared" si="4"/>
        <v>0.6484383443207609</v>
      </c>
      <c r="K60" s="507">
        <v>0</v>
      </c>
      <c r="L60" s="511">
        <v>1</v>
      </c>
      <c r="M60" s="511">
        <v>0</v>
      </c>
      <c r="N60" s="511">
        <v>0</v>
      </c>
      <c r="O60" s="178">
        <f t="shared" si="5"/>
        <v>0</v>
      </c>
      <c r="P60" s="490"/>
      <c r="Q60" s="491"/>
      <c r="R60" s="378"/>
      <c r="S60" s="335"/>
      <c r="T60" s="349"/>
    </row>
    <row r="61" spans="1:20" s="280" customFormat="1" ht="12.75" outlineLevel="1">
      <c r="A61" s="510" t="s">
        <v>322</v>
      </c>
      <c r="B61" s="52" t="s">
        <v>7</v>
      </c>
      <c r="C61" s="53" t="s">
        <v>159</v>
      </c>
      <c r="D61" s="510" t="s">
        <v>342</v>
      </c>
      <c r="E61" s="221" t="s">
        <v>31</v>
      </c>
      <c r="F61" s="503">
        <v>1</v>
      </c>
      <c r="G61" s="503">
        <v>0</v>
      </c>
      <c r="H61" s="504">
        <v>9253</v>
      </c>
      <c r="I61" s="504">
        <v>6000</v>
      </c>
      <c r="J61" s="79">
        <f t="shared" si="4"/>
        <v>0.6484383443207609</v>
      </c>
      <c r="K61" s="507">
        <v>0</v>
      </c>
      <c r="L61" s="511">
        <v>1</v>
      </c>
      <c r="M61" s="511">
        <v>0</v>
      </c>
      <c r="N61" s="511">
        <v>0</v>
      </c>
      <c r="O61" s="178">
        <f t="shared" si="5"/>
        <v>0</v>
      </c>
      <c r="P61" s="490"/>
      <c r="Q61" s="491"/>
      <c r="R61" s="378"/>
      <c r="S61" s="335"/>
      <c r="T61" s="349"/>
    </row>
    <row r="62" spans="1:20" s="280" customFormat="1" ht="12.75" outlineLevel="1">
      <c r="A62" s="510" t="s">
        <v>322</v>
      </c>
      <c r="B62" s="52" t="s">
        <v>7</v>
      </c>
      <c r="C62" s="53" t="s">
        <v>160</v>
      </c>
      <c r="D62" s="510" t="s">
        <v>308</v>
      </c>
      <c r="E62" s="221" t="s">
        <v>31</v>
      </c>
      <c r="F62" s="503">
        <v>1</v>
      </c>
      <c r="G62" s="503">
        <v>0</v>
      </c>
      <c r="H62" s="504">
        <v>9253</v>
      </c>
      <c r="I62" s="504">
        <v>9253</v>
      </c>
      <c r="J62" s="79">
        <f aca="true" t="shared" si="6" ref="J62:J76">IF(H62&gt;0,I62/H62,0)</f>
        <v>1</v>
      </c>
      <c r="K62" s="507">
        <v>0</v>
      </c>
      <c r="L62" s="511">
        <v>1</v>
      </c>
      <c r="M62" s="511">
        <v>0</v>
      </c>
      <c r="N62" s="511">
        <v>0</v>
      </c>
      <c r="O62" s="178">
        <f aca="true" t="shared" si="7" ref="O62:O76">IF(AND(M62=1,N62=1),1,0)</f>
        <v>0</v>
      </c>
      <c r="P62" s="490"/>
      <c r="Q62" s="491"/>
      <c r="R62" s="378"/>
      <c r="S62" s="335"/>
      <c r="T62" s="349"/>
    </row>
    <row r="63" spans="1:20" s="280" customFormat="1" ht="12.75" outlineLevel="1">
      <c r="A63" s="510" t="s">
        <v>322</v>
      </c>
      <c r="B63" s="52" t="s">
        <v>7</v>
      </c>
      <c r="C63" s="53" t="s">
        <v>160</v>
      </c>
      <c r="D63" s="510" t="s">
        <v>309</v>
      </c>
      <c r="E63" s="221" t="s">
        <v>31</v>
      </c>
      <c r="F63" s="503">
        <v>1</v>
      </c>
      <c r="G63" s="503">
        <v>0</v>
      </c>
      <c r="H63" s="504">
        <v>9253</v>
      </c>
      <c r="I63" s="504">
        <v>9253</v>
      </c>
      <c r="J63" s="79">
        <f t="shared" si="6"/>
        <v>1</v>
      </c>
      <c r="K63" s="507">
        <v>0</v>
      </c>
      <c r="L63" s="511">
        <v>1</v>
      </c>
      <c r="M63" s="511">
        <v>0</v>
      </c>
      <c r="N63" s="511">
        <v>0</v>
      </c>
      <c r="O63" s="178">
        <f t="shared" si="7"/>
        <v>0</v>
      </c>
      <c r="P63" s="490"/>
      <c r="Q63" s="491"/>
      <c r="R63" s="378"/>
      <c r="S63" s="335"/>
      <c r="T63" s="349"/>
    </row>
    <row r="64" spans="1:20" s="280" customFormat="1" ht="12.75" outlineLevel="1">
      <c r="A64" s="510" t="s">
        <v>322</v>
      </c>
      <c r="B64" s="52" t="s">
        <v>7</v>
      </c>
      <c r="C64" s="53" t="s">
        <v>160</v>
      </c>
      <c r="D64" s="510" t="s">
        <v>412</v>
      </c>
      <c r="E64" s="221" t="s">
        <v>31</v>
      </c>
      <c r="F64" s="503">
        <v>1</v>
      </c>
      <c r="G64" s="503">
        <v>0</v>
      </c>
      <c r="H64" s="504">
        <v>9253</v>
      </c>
      <c r="I64" s="504">
        <v>9253</v>
      </c>
      <c r="J64" s="79">
        <f t="shared" si="6"/>
        <v>1</v>
      </c>
      <c r="K64" s="507">
        <v>0</v>
      </c>
      <c r="L64" s="511">
        <v>1</v>
      </c>
      <c r="M64" s="511">
        <v>0</v>
      </c>
      <c r="N64" s="511">
        <v>0</v>
      </c>
      <c r="O64" s="178">
        <f t="shared" si="7"/>
        <v>0</v>
      </c>
      <c r="P64" s="490"/>
      <c r="Q64" s="491"/>
      <c r="R64" s="378"/>
      <c r="S64" s="335"/>
      <c r="T64" s="349"/>
    </row>
    <row r="65" spans="1:20" s="280" customFormat="1" ht="12.75" outlineLevel="1">
      <c r="A65" s="510" t="s">
        <v>322</v>
      </c>
      <c r="B65" s="52" t="s">
        <v>7</v>
      </c>
      <c r="C65" s="53" t="s">
        <v>160</v>
      </c>
      <c r="D65" s="510" t="s">
        <v>343</v>
      </c>
      <c r="E65" s="221" t="s">
        <v>31</v>
      </c>
      <c r="F65" s="503">
        <v>1</v>
      </c>
      <c r="G65" s="503">
        <v>0</v>
      </c>
      <c r="H65" s="504">
        <v>9253</v>
      </c>
      <c r="I65" s="504">
        <v>9253</v>
      </c>
      <c r="J65" s="79">
        <f t="shared" si="6"/>
        <v>1</v>
      </c>
      <c r="K65" s="507">
        <v>0</v>
      </c>
      <c r="L65" s="511">
        <v>1</v>
      </c>
      <c r="M65" s="511">
        <v>0</v>
      </c>
      <c r="N65" s="511">
        <v>0</v>
      </c>
      <c r="O65" s="178">
        <f t="shared" si="7"/>
        <v>0</v>
      </c>
      <c r="P65" s="490"/>
      <c r="Q65" s="491"/>
      <c r="R65" s="378"/>
      <c r="S65" s="335"/>
      <c r="T65" s="349"/>
    </row>
    <row r="66" spans="1:20" s="280" customFormat="1" ht="12.75" outlineLevel="1">
      <c r="A66" s="510" t="s">
        <v>322</v>
      </c>
      <c r="B66" s="52" t="s">
        <v>7</v>
      </c>
      <c r="C66" s="53" t="s">
        <v>160</v>
      </c>
      <c r="D66" s="510" t="s">
        <v>413</v>
      </c>
      <c r="E66" s="221" t="s">
        <v>31</v>
      </c>
      <c r="F66" s="503">
        <v>1</v>
      </c>
      <c r="G66" s="503">
        <v>0</v>
      </c>
      <c r="H66" s="504">
        <v>9253</v>
      </c>
      <c r="I66" s="504">
        <v>9253</v>
      </c>
      <c r="J66" s="79">
        <f t="shared" si="6"/>
        <v>1</v>
      </c>
      <c r="K66" s="507">
        <v>0</v>
      </c>
      <c r="L66" s="511">
        <v>1</v>
      </c>
      <c r="M66" s="511">
        <v>0</v>
      </c>
      <c r="N66" s="511">
        <v>0</v>
      </c>
      <c r="O66" s="178">
        <f t="shared" si="7"/>
        <v>0</v>
      </c>
      <c r="P66" s="490"/>
      <c r="Q66" s="491"/>
      <c r="R66" s="378"/>
      <c r="S66" s="335"/>
      <c r="T66" s="349"/>
    </row>
    <row r="67" spans="1:20" s="280" customFormat="1" ht="12.75" outlineLevel="1">
      <c r="A67" s="510" t="s">
        <v>361</v>
      </c>
      <c r="B67" s="52" t="s">
        <v>7</v>
      </c>
      <c r="C67" s="53" t="s">
        <v>160</v>
      </c>
      <c r="D67" s="510" t="s">
        <v>362</v>
      </c>
      <c r="E67" s="221" t="s">
        <v>31</v>
      </c>
      <c r="F67" s="503">
        <v>1</v>
      </c>
      <c r="G67" s="503">
        <v>0</v>
      </c>
      <c r="H67" s="504">
        <v>9253</v>
      </c>
      <c r="I67" s="504">
        <v>6000</v>
      </c>
      <c r="J67" s="79">
        <f t="shared" si="6"/>
        <v>0.6484383443207609</v>
      </c>
      <c r="K67" s="507">
        <v>0</v>
      </c>
      <c r="L67" s="511">
        <v>0</v>
      </c>
      <c r="M67" s="511">
        <v>0</v>
      </c>
      <c r="N67" s="511">
        <v>0</v>
      </c>
      <c r="O67" s="178">
        <f t="shared" si="7"/>
        <v>0</v>
      </c>
      <c r="P67" s="490"/>
      <c r="Q67" s="491"/>
      <c r="R67" s="378"/>
      <c r="S67" s="335"/>
      <c r="T67" s="349"/>
    </row>
    <row r="68" spans="1:20" s="280" customFormat="1" ht="12.75" outlineLevel="1">
      <c r="A68" s="510" t="s">
        <v>361</v>
      </c>
      <c r="B68" s="52" t="s">
        <v>7</v>
      </c>
      <c r="C68" s="53" t="s">
        <v>160</v>
      </c>
      <c r="D68" s="510" t="s">
        <v>438</v>
      </c>
      <c r="E68" s="221" t="s">
        <v>31</v>
      </c>
      <c r="F68" s="503">
        <v>1</v>
      </c>
      <c r="G68" s="503">
        <v>0</v>
      </c>
      <c r="H68" s="504">
        <v>9253</v>
      </c>
      <c r="I68" s="504">
        <v>6000</v>
      </c>
      <c r="J68" s="79">
        <f aca="true" t="shared" si="8" ref="J68:J73">IF(H68&gt;0,I68/H68,0)</f>
        <v>0.6484383443207609</v>
      </c>
      <c r="K68" s="507">
        <v>0</v>
      </c>
      <c r="L68" s="511">
        <v>0</v>
      </c>
      <c r="M68" s="511">
        <v>0</v>
      </c>
      <c r="N68" s="511">
        <v>0</v>
      </c>
      <c r="O68" s="178">
        <f aca="true" t="shared" si="9" ref="O68:O73">IF(AND(M68=1,N68=1),1,0)</f>
        <v>0</v>
      </c>
      <c r="P68" s="490"/>
      <c r="Q68" s="491"/>
      <c r="R68" s="378"/>
      <c r="S68" s="335"/>
      <c r="T68" s="349"/>
    </row>
    <row r="69" spans="1:20" s="280" customFormat="1" ht="12.75" outlineLevel="1">
      <c r="A69" s="510" t="s">
        <v>361</v>
      </c>
      <c r="B69" s="52" t="s">
        <v>7</v>
      </c>
      <c r="C69" s="53" t="s">
        <v>160</v>
      </c>
      <c r="D69" s="510" t="s">
        <v>439</v>
      </c>
      <c r="E69" s="221" t="s">
        <v>31</v>
      </c>
      <c r="F69" s="503">
        <v>1</v>
      </c>
      <c r="G69" s="503">
        <v>0</v>
      </c>
      <c r="H69" s="504">
        <v>9253</v>
      </c>
      <c r="I69" s="504">
        <v>6000</v>
      </c>
      <c r="J69" s="79">
        <f t="shared" si="8"/>
        <v>0.6484383443207609</v>
      </c>
      <c r="K69" s="507">
        <v>0</v>
      </c>
      <c r="L69" s="511">
        <v>0</v>
      </c>
      <c r="M69" s="511">
        <v>0</v>
      </c>
      <c r="N69" s="511">
        <v>0</v>
      </c>
      <c r="O69" s="178">
        <f t="shared" si="9"/>
        <v>0</v>
      </c>
      <c r="P69" s="490"/>
      <c r="Q69" s="491"/>
      <c r="R69" s="378"/>
      <c r="S69" s="335"/>
      <c r="T69" s="349"/>
    </row>
    <row r="70" spans="1:20" s="280" customFormat="1" ht="12.75" outlineLevel="1">
      <c r="A70" s="510" t="s">
        <v>361</v>
      </c>
      <c r="B70" s="52" t="s">
        <v>7</v>
      </c>
      <c r="C70" s="53" t="s">
        <v>160</v>
      </c>
      <c r="D70" s="510" t="s">
        <v>440</v>
      </c>
      <c r="E70" s="221" t="s">
        <v>31</v>
      </c>
      <c r="F70" s="503">
        <v>1</v>
      </c>
      <c r="G70" s="503">
        <v>0</v>
      </c>
      <c r="H70" s="504">
        <v>9253</v>
      </c>
      <c r="I70" s="504">
        <v>6000</v>
      </c>
      <c r="J70" s="79">
        <f t="shared" si="8"/>
        <v>0.6484383443207609</v>
      </c>
      <c r="K70" s="507">
        <v>0</v>
      </c>
      <c r="L70" s="511">
        <v>0</v>
      </c>
      <c r="M70" s="511">
        <v>0</v>
      </c>
      <c r="N70" s="511">
        <v>0</v>
      </c>
      <c r="O70" s="178">
        <f t="shared" si="9"/>
        <v>0</v>
      </c>
      <c r="P70" s="490"/>
      <c r="Q70" s="491"/>
      <c r="R70" s="378"/>
      <c r="S70" s="335"/>
      <c r="T70" s="349"/>
    </row>
    <row r="71" spans="1:20" s="280" customFormat="1" ht="12.75" outlineLevel="1">
      <c r="A71" s="510" t="s">
        <v>361</v>
      </c>
      <c r="B71" s="52" t="s">
        <v>7</v>
      </c>
      <c r="C71" s="53" t="s">
        <v>160</v>
      </c>
      <c r="D71" s="510" t="s">
        <v>441</v>
      </c>
      <c r="E71" s="221" t="s">
        <v>31</v>
      </c>
      <c r="F71" s="503">
        <v>1</v>
      </c>
      <c r="G71" s="503">
        <v>0</v>
      </c>
      <c r="H71" s="504">
        <v>9253</v>
      </c>
      <c r="I71" s="504">
        <v>6000</v>
      </c>
      <c r="J71" s="79">
        <f t="shared" si="8"/>
        <v>0.6484383443207609</v>
      </c>
      <c r="K71" s="507">
        <v>0</v>
      </c>
      <c r="L71" s="511">
        <v>0</v>
      </c>
      <c r="M71" s="511">
        <v>0</v>
      </c>
      <c r="N71" s="511">
        <v>0</v>
      </c>
      <c r="O71" s="178">
        <f t="shared" si="9"/>
        <v>0</v>
      </c>
      <c r="P71" s="490"/>
      <c r="Q71" s="491"/>
      <c r="R71" s="378"/>
      <c r="S71" s="335"/>
      <c r="T71" s="349"/>
    </row>
    <row r="72" spans="1:20" s="280" customFormat="1" ht="12.75" outlineLevel="1">
      <c r="A72" s="510" t="s">
        <v>361</v>
      </c>
      <c r="B72" s="52" t="s">
        <v>7</v>
      </c>
      <c r="C72" s="53" t="s">
        <v>160</v>
      </c>
      <c r="D72" s="510" t="s">
        <v>442</v>
      </c>
      <c r="E72" s="221" t="s">
        <v>31</v>
      </c>
      <c r="F72" s="503">
        <v>1</v>
      </c>
      <c r="G72" s="503">
        <v>0</v>
      </c>
      <c r="H72" s="504">
        <v>9253</v>
      </c>
      <c r="I72" s="504">
        <v>6000</v>
      </c>
      <c r="J72" s="79">
        <f t="shared" si="8"/>
        <v>0.6484383443207609</v>
      </c>
      <c r="K72" s="507">
        <v>0</v>
      </c>
      <c r="L72" s="511">
        <v>0</v>
      </c>
      <c r="M72" s="511">
        <v>0</v>
      </c>
      <c r="N72" s="511">
        <v>0</v>
      </c>
      <c r="O72" s="178">
        <f t="shared" si="9"/>
        <v>0</v>
      </c>
      <c r="P72" s="490"/>
      <c r="Q72" s="491"/>
      <c r="R72" s="378"/>
      <c r="S72" s="335"/>
      <c r="T72" s="349"/>
    </row>
    <row r="73" spans="1:20" s="280" customFormat="1" ht="12.75" outlineLevel="1">
      <c r="A73" s="510" t="s">
        <v>411</v>
      </c>
      <c r="B73" s="52" t="s">
        <v>7</v>
      </c>
      <c r="C73" s="53" t="s">
        <v>160</v>
      </c>
      <c r="D73" s="510" t="s">
        <v>490</v>
      </c>
      <c r="E73" s="221" t="s">
        <v>31</v>
      </c>
      <c r="F73" s="503">
        <v>1</v>
      </c>
      <c r="G73" s="503">
        <v>0</v>
      </c>
      <c r="H73" s="504">
        <v>9253</v>
      </c>
      <c r="I73" s="504">
        <v>6000</v>
      </c>
      <c r="J73" s="79">
        <f t="shared" si="8"/>
        <v>0.6484383443207609</v>
      </c>
      <c r="K73" s="507">
        <v>0</v>
      </c>
      <c r="L73" s="511">
        <v>0</v>
      </c>
      <c r="M73" s="511">
        <v>0</v>
      </c>
      <c r="N73" s="511">
        <v>0</v>
      </c>
      <c r="O73" s="178">
        <f t="shared" si="9"/>
        <v>0</v>
      </c>
      <c r="P73" s="490"/>
      <c r="Q73" s="491"/>
      <c r="R73" s="378"/>
      <c r="S73" s="335"/>
      <c r="T73" s="349"/>
    </row>
    <row r="74" spans="1:20" s="280" customFormat="1" ht="12.75" outlineLevel="1">
      <c r="A74" s="510" t="s">
        <v>535</v>
      </c>
      <c r="B74" s="52" t="s">
        <v>7</v>
      </c>
      <c r="C74" s="53" t="s">
        <v>161</v>
      </c>
      <c r="D74" s="510" t="s">
        <v>344</v>
      </c>
      <c r="E74" s="221" t="s">
        <v>31</v>
      </c>
      <c r="F74" s="503">
        <v>1</v>
      </c>
      <c r="G74" s="503">
        <v>0</v>
      </c>
      <c r="H74" s="504">
        <v>9253</v>
      </c>
      <c r="I74" s="504">
        <v>9253</v>
      </c>
      <c r="J74" s="79">
        <f t="shared" si="6"/>
        <v>1</v>
      </c>
      <c r="K74" s="507">
        <v>0</v>
      </c>
      <c r="L74" s="511">
        <v>0</v>
      </c>
      <c r="M74" s="511">
        <v>0</v>
      </c>
      <c r="N74" s="511">
        <v>0</v>
      </c>
      <c r="O74" s="178">
        <f t="shared" si="7"/>
        <v>0</v>
      </c>
      <c r="P74" s="492"/>
      <c r="Q74" s="487"/>
      <c r="R74" s="378"/>
      <c r="S74" s="335"/>
      <c r="T74" s="349"/>
    </row>
    <row r="75" spans="1:20" s="280" customFormat="1" ht="12.75" outlineLevel="1">
      <c r="A75" s="510" t="s">
        <v>363</v>
      </c>
      <c r="B75" s="52" t="s">
        <v>7</v>
      </c>
      <c r="C75" s="53" t="s">
        <v>161</v>
      </c>
      <c r="D75" s="510" t="s">
        <v>364</v>
      </c>
      <c r="E75" s="221" t="s">
        <v>31</v>
      </c>
      <c r="F75" s="503">
        <v>1</v>
      </c>
      <c r="G75" s="503">
        <v>0</v>
      </c>
      <c r="H75" s="504">
        <v>9253</v>
      </c>
      <c r="I75" s="504">
        <v>6000</v>
      </c>
      <c r="J75" s="79">
        <f t="shared" si="6"/>
        <v>0.6484383443207609</v>
      </c>
      <c r="K75" s="507">
        <v>0</v>
      </c>
      <c r="L75" s="511">
        <v>0</v>
      </c>
      <c r="M75" s="511">
        <v>0</v>
      </c>
      <c r="N75" s="511">
        <v>0</v>
      </c>
      <c r="O75" s="178">
        <f t="shared" si="7"/>
        <v>0</v>
      </c>
      <c r="P75" s="492"/>
      <c r="Q75" s="487"/>
      <c r="R75" s="378"/>
      <c r="S75" s="335"/>
      <c r="T75" s="349"/>
    </row>
    <row r="76" spans="1:20" s="280" customFormat="1" ht="12.75" outlineLevel="1">
      <c r="A76" s="510" t="s">
        <v>363</v>
      </c>
      <c r="B76" s="52" t="s">
        <v>7</v>
      </c>
      <c r="C76" s="53" t="s">
        <v>161</v>
      </c>
      <c r="D76" s="510" t="s">
        <v>414</v>
      </c>
      <c r="E76" s="221" t="s">
        <v>31</v>
      </c>
      <c r="F76" s="503">
        <v>1</v>
      </c>
      <c r="G76" s="503">
        <v>0</v>
      </c>
      <c r="H76" s="504">
        <v>9253</v>
      </c>
      <c r="I76" s="504">
        <v>6000</v>
      </c>
      <c r="J76" s="79">
        <f t="shared" si="6"/>
        <v>0.6484383443207609</v>
      </c>
      <c r="K76" s="507">
        <v>0</v>
      </c>
      <c r="L76" s="511">
        <v>0</v>
      </c>
      <c r="M76" s="511">
        <v>0</v>
      </c>
      <c r="N76" s="511">
        <v>0</v>
      </c>
      <c r="O76" s="178">
        <f t="shared" si="7"/>
        <v>0</v>
      </c>
      <c r="P76" s="492"/>
      <c r="Q76" s="487"/>
      <c r="R76" s="378"/>
      <c r="S76" s="335"/>
      <c r="T76" s="349"/>
    </row>
    <row r="77" spans="1:20" s="280" customFormat="1" ht="12.75" outlineLevel="1">
      <c r="A77" s="510" t="s">
        <v>475</v>
      </c>
      <c r="B77" s="52" t="s">
        <v>7</v>
      </c>
      <c r="C77" s="53" t="s">
        <v>161</v>
      </c>
      <c r="D77" s="510" t="s">
        <v>476</v>
      </c>
      <c r="E77" s="221" t="s">
        <v>31</v>
      </c>
      <c r="F77" s="503">
        <v>1</v>
      </c>
      <c r="G77" s="503">
        <v>0</v>
      </c>
      <c r="H77" s="504">
        <v>9253</v>
      </c>
      <c r="I77" s="504">
        <v>6000</v>
      </c>
      <c r="J77" s="79">
        <f aca="true" t="shared" si="10" ref="J77:J82">IF(H77&gt;0,I77/H77,0)</f>
        <v>0.6484383443207609</v>
      </c>
      <c r="K77" s="507">
        <v>0</v>
      </c>
      <c r="L77" s="511">
        <v>0</v>
      </c>
      <c r="M77" s="511">
        <v>0</v>
      </c>
      <c r="N77" s="511">
        <v>0</v>
      </c>
      <c r="O77" s="178">
        <f aca="true" t="shared" si="11" ref="O77:O82">IF(AND(M77=1,N77=1),1,0)</f>
        <v>0</v>
      </c>
      <c r="P77" s="492"/>
      <c r="Q77" s="487"/>
      <c r="R77" s="378"/>
      <c r="S77" s="335"/>
      <c r="T77" s="349"/>
    </row>
    <row r="78" spans="1:20" s="280" customFormat="1" ht="12.75" outlineLevel="1">
      <c r="A78" s="510" t="s">
        <v>475</v>
      </c>
      <c r="B78" s="52" t="s">
        <v>7</v>
      </c>
      <c r="C78" s="53" t="s">
        <v>161</v>
      </c>
      <c r="D78" s="510" t="s">
        <v>477</v>
      </c>
      <c r="E78" s="221" t="s">
        <v>31</v>
      </c>
      <c r="F78" s="503">
        <v>1</v>
      </c>
      <c r="G78" s="503">
        <v>0</v>
      </c>
      <c r="H78" s="504">
        <v>9253</v>
      </c>
      <c r="I78" s="504">
        <v>6000</v>
      </c>
      <c r="J78" s="79">
        <f t="shared" si="10"/>
        <v>0.6484383443207609</v>
      </c>
      <c r="K78" s="507">
        <v>0</v>
      </c>
      <c r="L78" s="511">
        <v>0</v>
      </c>
      <c r="M78" s="511">
        <v>0</v>
      </c>
      <c r="N78" s="511">
        <v>0</v>
      </c>
      <c r="O78" s="178">
        <f t="shared" si="11"/>
        <v>0</v>
      </c>
      <c r="P78" s="492"/>
      <c r="Q78" s="487"/>
      <c r="R78" s="378"/>
      <c r="S78" s="335"/>
      <c r="T78" s="349"/>
    </row>
    <row r="79" spans="1:20" s="280" customFormat="1" ht="12.75" outlineLevel="1">
      <c r="A79" s="510" t="s">
        <v>475</v>
      </c>
      <c r="B79" s="52" t="s">
        <v>7</v>
      </c>
      <c r="C79" s="53" t="s">
        <v>161</v>
      </c>
      <c r="D79" s="510" t="s">
        <v>478</v>
      </c>
      <c r="E79" s="221" t="s">
        <v>31</v>
      </c>
      <c r="F79" s="503">
        <v>1</v>
      </c>
      <c r="G79" s="503">
        <v>0</v>
      </c>
      <c r="H79" s="504">
        <v>9253</v>
      </c>
      <c r="I79" s="504">
        <v>6000</v>
      </c>
      <c r="J79" s="79">
        <f t="shared" si="10"/>
        <v>0.6484383443207609</v>
      </c>
      <c r="K79" s="507">
        <v>0</v>
      </c>
      <c r="L79" s="511">
        <v>0</v>
      </c>
      <c r="M79" s="511">
        <v>0</v>
      </c>
      <c r="N79" s="511">
        <v>0</v>
      </c>
      <c r="O79" s="178">
        <f t="shared" si="11"/>
        <v>0</v>
      </c>
      <c r="P79" s="492"/>
      <c r="Q79" s="487"/>
      <c r="R79" s="378"/>
      <c r="S79" s="335"/>
      <c r="T79" s="349"/>
    </row>
    <row r="80" spans="1:20" s="280" customFormat="1" ht="12.75" outlineLevel="1">
      <c r="A80" s="510" t="s">
        <v>411</v>
      </c>
      <c r="B80" s="52" t="s">
        <v>7</v>
      </c>
      <c r="C80" s="53" t="s">
        <v>161</v>
      </c>
      <c r="D80" s="510" t="s">
        <v>481</v>
      </c>
      <c r="E80" s="221" t="s">
        <v>31</v>
      </c>
      <c r="F80" s="503">
        <v>1</v>
      </c>
      <c r="G80" s="503">
        <v>0</v>
      </c>
      <c r="H80" s="504">
        <v>9253</v>
      </c>
      <c r="I80" s="504">
        <v>6000</v>
      </c>
      <c r="J80" s="79">
        <f t="shared" si="10"/>
        <v>0.6484383443207609</v>
      </c>
      <c r="K80" s="507">
        <v>0</v>
      </c>
      <c r="L80" s="511">
        <v>0</v>
      </c>
      <c r="M80" s="511">
        <v>0</v>
      </c>
      <c r="N80" s="511">
        <v>0</v>
      </c>
      <c r="O80" s="178">
        <f t="shared" si="11"/>
        <v>0</v>
      </c>
      <c r="P80" s="492"/>
      <c r="Q80" s="487"/>
      <c r="R80" s="378"/>
      <c r="S80" s="335"/>
      <c r="T80" s="349"/>
    </row>
    <row r="81" spans="1:20" s="280" customFormat="1" ht="12.75" outlineLevel="1">
      <c r="A81" s="510" t="s">
        <v>397</v>
      </c>
      <c r="B81" s="52" t="s">
        <v>7</v>
      </c>
      <c r="C81" s="53" t="s">
        <v>161</v>
      </c>
      <c r="D81" s="510" t="s">
        <v>508</v>
      </c>
      <c r="E81" s="221" t="s">
        <v>31</v>
      </c>
      <c r="F81" s="503">
        <v>1</v>
      </c>
      <c r="G81" s="503">
        <v>0</v>
      </c>
      <c r="H81" s="504">
        <v>246</v>
      </c>
      <c r="I81" s="504">
        <v>246</v>
      </c>
      <c r="J81" s="79">
        <f t="shared" si="10"/>
        <v>1</v>
      </c>
      <c r="K81" s="507">
        <v>0</v>
      </c>
      <c r="L81" s="511">
        <v>0</v>
      </c>
      <c r="M81" s="511">
        <v>0</v>
      </c>
      <c r="N81" s="511">
        <v>0</v>
      </c>
      <c r="O81" s="178">
        <f t="shared" si="11"/>
        <v>0</v>
      </c>
      <c r="P81" s="492"/>
      <c r="Q81" s="487"/>
      <c r="R81" s="378"/>
      <c r="S81" s="335"/>
      <c r="T81" s="349"/>
    </row>
    <row r="82" spans="1:20" s="280" customFormat="1" ht="12.75" outlineLevel="1">
      <c r="A82" s="510" t="s">
        <v>350</v>
      </c>
      <c r="B82" s="52" t="s">
        <v>7</v>
      </c>
      <c r="C82" s="53" t="s">
        <v>161</v>
      </c>
      <c r="D82" s="510" t="s">
        <v>543</v>
      </c>
      <c r="E82" s="221" t="s">
        <v>31</v>
      </c>
      <c r="F82" s="503">
        <v>1</v>
      </c>
      <c r="G82" s="503">
        <v>0</v>
      </c>
      <c r="H82" s="504">
        <v>9253</v>
      </c>
      <c r="I82" s="504">
        <v>9253</v>
      </c>
      <c r="J82" s="79">
        <f t="shared" si="10"/>
        <v>1</v>
      </c>
      <c r="K82" s="507">
        <v>0</v>
      </c>
      <c r="L82" s="511">
        <v>0</v>
      </c>
      <c r="M82" s="511">
        <v>0</v>
      </c>
      <c r="N82" s="511">
        <v>0</v>
      </c>
      <c r="O82" s="178">
        <f t="shared" si="11"/>
        <v>0</v>
      </c>
      <c r="P82" s="492"/>
      <c r="Q82" s="487"/>
      <c r="R82" s="378"/>
      <c r="S82" s="335"/>
      <c r="T82" s="349"/>
    </row>
    <row r="83" spans="1:20" s="275" customFormat="1" ht="5.25" customHeight="1" outlineLevel="1">
      <c r="A83" s="300"/>
      <c r="B83" s="54"/>
      <c r="C83" s="54"/>
      <c r="D83" s="120"/>
      <c r="E83" s="225"/>
      <c r="F83" s="438"/>
      <c r="G83" s="438">
        <v>0</v>
      </c>
      <c r="H83" s="439"/>
      <c r="I83" s="439"/>
      <c r="J83" s="111"/>
      <c r="K83" s="438"/>
      <c r="L83" s="453"/>
      <c r="M83" s="454"/>
      <c r="N83" s="455"/>
      <c r="O83" s="80"/>
      <c r="P83" s="438"/>
      <c r="Q83" s="470"/>
      <c r="R83" s="378"/>
      <c r="S83" s="329"/>
      <c r="T83" s="342"/>
    </row>
    <row r="84" spans="1:20" s="273" customFormat="1" ht="12.75" hidden="1" outlineLevel="2">
      <c r="A84" s="298"/>
      <c r="B84" s="30" t="s">
        <v>49</v>
      </c>
      <c r="C84" s="28"/>
      <c r="D84" s="116"/>
      <c r="E84" s="231" t="s">
        <v>151</v>
      </c>
      <c r="F84" s="440" t="s">
        <v>79</v>
      </c>
      <c r="G84" s="440" t="s">
        <v>80</v>
      </c>
      <c r="H84" s="441" t="s">
        <v>31</v>
      </c>
      <c r="I84" s="471"/>
      <c r="J84" s="78" t="s">
        <v>77</v>
      </c>
      <c r="K84" s="456" t="s">
        <v>78</v>
      </c>
      <c r="L84" s="457"/>
      <c r="M84" s="441"/>
      <c r="N84" s="458"/>
      <c r="O84" s="106"/>
      <c r="P84" s="440"/>
      <c r="Q84" s="471"/>
      <c r="R84" s="379"/>
      <c r="S84" s="327"/>
      <c r="T84" s="340"/>
    </row>
    <row r="85" spans="1:20" s="276" customFormat="1" ht="12.75" hidden="1" outlineLevel="2">
      <c r="A85" s="304"/>
      <c r="B85" s="40"/>
      <c r="C85" s="14"/>
      <c r="D85" s="25"/>
      <c r="E85" s="227" t="s">
        <v>152</v>
      </c>
      <c r="F85" s="442">
        <f>IF(F87&gt;0,F86/F87,0)</f>
        <v>0.673469387755102</v>
      </c>
      <c r="G85" s="442">
        <f>IF(G87&gt;0,G86/G87,0)</f>
        <v>0</v>
      </c>
      <c r="H85" s="443"/>
      <c r="I85" s="460"/>
      <c r="J85" s="71">
        <f>IF(J87&gt;0,J86/J87,0)</f>
        <v>0.8357320878333134</v>
      </c>
      <c r="K85" s="442">
        <f>IF(K87&gt;0,K86/K87,0)</f>
        <v>0</v>
      </c>
      <c r="L85" s="459"/>
      <c r="M85" s="443"/>
      <c r="N85" s="460"/>
      <c r="O85" s="101"/>
      <c r="P85" s="472"/>
      <c r="Q85" s="473"/>
      <c r="R85" s="345"/>
      <c r="S85" s="331"/>
      <c r="T85" s="345"/>
    </row>
    <row r="86" spans="1:20" s="276" customFormat="1" ht="12.75" hidden="1" outlineLevel="2">
      <c r="A86" s="304"/>
      <c r="B86" s="40"/>
      <c r="C86" s="14"/>
      <c r="D86" s="25"/>
      <c r="E86" s="227" t="s">
        <v>173</v>
      </c>
      <c r="F86" s="444">
        <f>F89</f>
        <v>33</v>
      </c>
      <c r="G86" s="444">
        <f>G89</f>
        <v>0</v>
      </c>
      <c r="H86" s="443"/>
      <c r="I86" s="460"/>
      <c r="J86" s="250">
        <f>I89</f>
        <v>601575</v>
      </c>
      <c r="K86" s="444">
        <f>K89</f>
        <v>0</v>
      </c>
      <c r="L86" s="459"/>
      <c r="M86" s="443"/>
      <c r="N86" s="460"/>
      <c r="O86" s="101"/>
      <c r="P86" s="472"/>
      <c r="Q86" s="473"/>
      <c r="R86" s="345"/>
      <c r="S86" s="331"/>
      <c r="T86" s="345"/>
    </row>
    <row r="87" spans="1:20" s="276" customFormat="1" ht="12.75" hidden="1" outlineLevel="2">
      <c r="A87" s="304"/>
      <c r="B87" s="40"/>
      <c r="C87" s="14"/>
      <c r="D87" s="25"/>
      <c r="E87" s="227" t="s">
        <v>174</v>
      </c>
      <c r="F87" s="444">
        <f>$D89</f>
        <v>49</v>
      </c>
      <c r="G87" s="444">
        <f>$D89</f>
        <v>49</v>
      </c>
      <c r="H87" s="443"/>
      <c r="I87" s="460"/>
      <c r="J87" s="250">
        <f>H89</f>
        <v>719818</v>
      </c>
      <c r="K87" s="444">
        <f>$D89</f>
        <v>49</v>
      </c>
      <c r="L87" s="459"/>
      <c r="M87" s="443"/>
      <c r="N87" s="460"/>
      <c r="O87" s="101"/>
      <c r="P87" s="472"/>
      <c r="Q87" s="473"/>
      <c r="R87" s="345"/>
      <c r="S87" s="331"/>
      <c r="T87" s="345"/>
    </row>
    <row r="88" spans="1:20" s="277" customFormat="1" ht="12.75" hidden="1" outlineLevel="3">
      <c r="A88" s="305"/>
      <c r="B88" s="41"/>
      <c r="C88" s="11"/>
      <c r="D88" s="118" t="s">
        <v>123</v>
      </c>
      <c r="E88" s="232" t="s">
        <v>148</v>
      </c>
      <c r="F88" s="445" t="s">
        <v>82</v>
      </c>
      <c r="G88" s="445" t="s">
        <v>83</v>
      </c>
      <c r="H88" s="446" t="s">
        <v>135</v>
      </c>
      <c r="I88" s="477" t="s">
        <v>136</v>
      </c>
      <c r="J88" s="75"/>
      <c r="K88" s="445" t="s">
        <v>81</v>
      </c>
      <c r="L88" s="461" t="s">
        <v>180</v>
      </c>
      <c r="M88" s="462" t="s">
        <v>181</v>
      </c>
      <c r="N88" s="463" t="s">
        <v>182</v>
      </c>
      <c r="O88" s="102" t="s">
        <v>183</v>
      </c>
      <c r="P88" s="445"/>
      <c r="Q88" s="474"/>
      <c r="R88" s="378"/>
      <c r="S88" s="332"/>
      <c r="T88" s="346"/>
    </row>
    <row r="89" spans="1:20" s="275" customFormat="1" ht="12.75" hidden="1" outlineLevel="3">
      <c r="A89" s="306"/>
      <c r="B89" s="41"/>
      <c r="C89" s="7"/>
      <c r="D89" s="16">
        <f>COUNTA(D90:D140)</f>
        <v>49</v>
      </c>
      <c r="E89" s="232" t="s">
        <v>149</v>
      </c>
      <c r="F89" s="447">
        <f>SUM(F90:F140)</f>
        <v>33</v>
      </c>
      <c r="G89" s="447">
        <f>SUM(G90:G140)</f>
        <v>0</v>
      </c>
      <c r="H89" s="448">
        <f>SUM(H90:H140)</f>
        <v>719818</v>
      </c>
      <c r="I89" s="483">
        <f>SUM(I90:I140)</f>
        <v>601575</v>
      </c>
      <c r="J89" s="76"/>
      <c r="K89" s="447">
        <f>SUM(K90:K140)</f>
        <v>0</v>
      </c>
      <c r="L89" s="464">
        <f>SUM(L90:L140)</f>
        <v>14</v>
      </c>
      <c r="M89" s="448">
        <f>SUM(M90:M140)</f>
        <v>22</v>
      </c>
      <c r="N89" s="465">
        <f>SUM(N90:N140)</f>
        <v>7</v>
      </c>
      <c r="O89" s="8">
        <f>SUM(O90:O140)</f>
        <v>3</v>
      </c>
      <c r="P89" s="447"/>
      <c r="Q89" s="475"/>
      <c r="R89" s="382"/>
      <c r="S89" s="329"/>
      <c r="T89" s="342"/>
    </row>
    <row r="90" spans="1:20" s="278" customFormat="1" ht="6.75" customHeight="1" hidden="1" outlineLevel="2" collapsed="1">
      <c r="A90" s="310"/>
      <c r="B90" s="44"/>
      <c r="C90" s="44"/>
      <c r="D90" s="115"/>
      <c r="E90" s="222"/>
      <c r="F90" s="449"/>
      <c r="G90" s="449"/>
      <c r="H90" s="450"/>
      <c r="I90" s="450"/>
      <c r="J90" s="108"/>
      <c r="K90" s="449"/>
      <c r="L90" s="466"/>
      <c r="M90" s="467"/>
      <c r="N90" s="468"/>
      <c r="O90" s="69"/>
      <c r="P90" s="449"/>
      <c r="Q90" s="476"/>
      <c r="R90" s="387"/>
      <c r="S90" s="333"/>
      <c r="T90" s="347"/>
    </row>
    <row r="91" spans="1:20" s="282" customFormat="1" ht="12.75" outlineLevel="1" collapsed="1">
      <c r="A91" s="510" t="s">
        <v>322</v>
      </c>
      <c r="B91" s="50" t="s">
        <v>8</v>
      </c>
      <c r="C91" s="51" t="s">
        <v>162</v>
      </c>
      <c r="D91" s="510" t="s">
        <v>345</v>
      </c>
      <c r="E91" s="233" t="s">
        <v>31</v>
      </c>
      <c r="F91" s="503">
        <v>0</v>
      </c>
      <c r="G91" s="503">
        <v>0</v>
      </c>
      <c r="H91" s="504">
        <v>9253</v>
      </c>
      <c r="I91" s="504">
        <v>6000</v>
      </c>
      <c r="J91" s="79">
        <f aca="true" t="shared" si="12" ref="J91:J99">IF(H91&gt;0,I91/H91,0)</f>
        <v>0.6484383443207609</v>
      </c>
      <c r="K91" s="512">
        <v>0</v>
      </c>
      <c r="L91" s="511">
        <v>0</v>
      </c>
      <c r="M91" s="511">
        <v>0</v>
      </c>
      <c r="N91" s="511">
        <v>0</v>
      </c>
      <c r="O91" s="178">
        <f aca="true" t="shared" si="13" ref="O91:O99">IF(AND(M91=1,N91=1),1,0)</f>
        <v>0</v>
      </c>
      <c r="P91" s="488"/>
      <c r="Q91" s="489"/>
      <c r="R91" s="386"/>
      <c r="S91" s="337"/>
      <c r="T91" s="351"/>
    </row>
    <row r="92" spans="1:20" s="282" customFormat="1" ht="12.75" outlineLevel="1" collapsed="1">
      <c r="A92" s="510" t="s">
        <v>322</v>
      </c>
      <c r="B92" s="50" t="s">
        <v>8</v>
      </c>
      <c r="C92" s="51" t="s">
        <v>162</v>
      </c>
      <c r="D92" s="510" t="s">
        <v>346</v>
      </c>
      <c r="E92" s="233" t="s">
        <v>31</v>
      </c>
      <c r="F92" s="503">
        <v>1</v>
      </c>
      <c r="G92" s="503">
        <v>0</v>
      </c>
      <c r="H92" s="504">
        <v>9253</v>
      </c>
      <c r="I92" s="504">
        <v>6000</v>
      </c>
      <c r="J92" s="79">
        <f t="shared" si="12"/>
        <v>0.6484383443207609</v>
      </c>
      <c r="K92" s="512">
        <v>0</v>
      </c>
      <c r="L92" s="511">
        <v>0</v>
      </c>
      <c r="M92" s="511">
        <v>0</v>
      </c>
      <c r="N92" s="511">
        <v>0</v>
      </c>
      <c r="O92" s="178">
        <f t="shared" si="13"/>
        <v>0</v>
      </c>
      <c r="P92" s="488"/>
      <c r="Q92" s="489"/>
      <c r="R92" s="386"/>
      <c r="S92" s="337"/>
      <c r="T92" s="351"/>
    </row>
    <row r="93" spans="1:20" s="282" customFormat="1" ht="12.75" outlineLevel="1" collapsed="1">
      <c r="A93" s="510" t="s">
        <v>322</v>
      </c>
      <c r="B93" s="50" t="s">
        <v>8</v>
      </c>
      <c r="C93" s="51" t="s">
        <v>162</v>
      </c>
      <c r="D93" s="510" t="s">
        <v>347</v>
      </c>
      <c r="E93" s="233" t="s">
        <v>31</v>
      </c>
      <c r="F93" s="503">
        <v>1</v>
      </c>
      <c r="G93" s="503">
        <v>0</v>
      </c>
      <c r="H93" s="504">
        <v>9253</v>
      </c>
      <c r="I93" s="504">
        <v>9253</v>
      </c>
      <c r="J93" s="79">
        <f t="shared" si="12"/>
        <v>1</v>
      </c>
      <c r="K93" s="512">
        <v>0</v>
      </c>
      <c r="L93" s="511">
        <v>0</v>
      </c>
      <c r="M93" s="511">
        <v>0</v>
      </c>
      <c r="N93" s="511">
        <v>0</v>
      </c>
      <c r="O93" s="178">
        <f t="shared" si="13"/>
        <v>0</v>
      </c>
      <c r="P93" s="488"/>
      <c r="Q93" s="489"/>
      <c r="R93" s="386"/>
      <c r="S93" s="337"/>
      <c r="T93" s="351"/>
    </row>
    <row r="94" spans="1:20" s="282" customFormat="1" ht="12.75" outlineLevel="1">
      <c r="A94" s="510" t="s">
        <v>322</v>
      </c>
      <c r="B94" s="50" t="s">
        <v>8</v>
      </c>
      <c r="C94" s="51" t="s">
        <v>162</v>
      </c>
      <c r="D94" s="510" t="s">
        <v>602</v>
      </c>
      <c r="E94" s="233" t="s">
        <v>31</v>
      </c>
      <c r="F94" s="503">
        <v>1</v>
      </c>
      <c r="G94" s="503">
        <v>0</v>
      </c>
      <c r="H94" s="504">
        <v>9253</v>
      </c>
      <c r="I94" s="504">
        <v>6000</v>
      </c>
      <c r="J94" s="79">
        <f>IF(H94&gt;0,I94/H94,0)</f>
        <v>0.6484383443207609</v>
      </c>
      <c r="K94" s="512">
        <v>0</v>
      </c>
      <c r="L94" s="511">
        <v>0</v>
      </c>
      <c r="M94" s="511">
        <v>0</v>
      </c>
      <c r="N94" s="511">
        <v>0</v>
      </c>
      <c r="O94" s="178">
        <f>IF(AND(M94=1,N94=1),1,0)</f>
        <v>0</v>
      </c>
      <c r="P94" s="488"/>
      <c r="Q94" s="489"/>
      <c r="R94" s="386"/>
      <c r="S94" s="337"/>
      <c r="T94" s="351"/>
    </row>
    <row r="95" spans="1:20" s="282" customFormat="1" ht="12.75" outlineLevel="1">
      <c r="A95" s="510" t="s">
        <v>322</v>
      </c>
      <c r="B95" s="50" t="s">
        <v>8</v>
      </c>
      <c r="C95" s="51" t="s">
        <v>162</v>
      </c>
      <c r="D95" s="510" t="s">
        <v>603</v>
      </c>
      <c r="E95" s="233" t="s">
        <v>31</v>
      </c>
      <c r="F95" s="503">
        <v>1</v>
      </c>
      <c r="G95" s="503">
        <v>0</v>
      </c>
      <c r="H95" s="504">
        <v>9253</v>
      </c>
      <c r="I95" s="504">
        <v>6000</v>
      </c>
      <c r="J95" s="79">
        <f>IF(H95&gt;0,I95/H95,0)</f>
        <v>0.6484383443207609</v>
      </c>
      <c r="K95" s="512">
        <v>0</v>
      </c>
      <c r="L95" s="511">
        <v>0</v>
      </c>
      <c r="M95" s="511">
        <v>0</v>
      </c>
      <c r="N95" s="511">
        <v>1</v>
      </c>
      <c r="O95" s="178">
        <f>IF(AND(M95=1,N95=1),1,0)</f>
        <v>0</v>
      </c>
      <c r="P95" s="488"/>
      <c r="Q95" s="489"/>
      <c r="R95" s="386"/>
      <c r="S95" s="337"/>
      <c r="T95" s="351"/>
    </row>
    <row r="96" spans="1:20" s="282" customFormat="1" ht="12.75" outlineLevel="1" collapsed="1">
      <c r="A96" s="510" t="s">
        <v>322</v>
      </c>
      <c r="B96" s="50" t="s">
        <v>8</v>
      </c>
      <c r="C96" s="51" t="s">
        <v>162</v>
      </c>
      <c r="D96" s="510" t="s">
        <v>310</v>
      </c>
      <c r="E96" s="233" t="s">
        <v>31</v>
      </c>
      <c r="F96" s="503">
        <v>1</v>
      </c>
      <c r="G96" s="503">
        <v>0</v>
      </c>
      <c r="H96" s="504">
        <v>9253</v>
      </c>
      <c r="I96" s="504">
        <v>6000</v>
      </c>
      <c r="J96" s="79">
        <f t="shared" si="12"/>
        <v>0.6484383443207609</v>
      </c>
      <c r="K96" s="512">
        <v>0</v>
      </c>
      <c r="L96" s="511">
        <v>0</v>
      </c>
      <c r="M96" s="511">
        <v>0</v>
      </c>
      <c r="N96" s="511">
        <v>1</v>
      </c>
      <c r="O96" s="178">
        <f t="shared" si="13"/>
        <v>0</v>
      </c>
      <c r="P96" s="488"/>
      <c r="Q96" s="489"/>
      <c r="R96" s="386"/>
      <c r="S96" s="337"/>
      <c r="T96" s="351"/>
    </row>
    <row r="97" spans="1:20" s="282" customFormat="1" ht="12.75" outlineLevel="1" collapsed="1">
      <c r="A97" s="510" t="s">
        <v>322</v>
      </c>
      <c r="B97" s="50" t="s">
        <v>8</v>
      </c>
      <c r="C97" s="51" t="s">
        <v>162</v>
      </c>
      <c r="D97" s="510" t="s">
        <v>311</v>
      </c>
      <c r="E97" s="233" t="s">
        <v>31</v>
      </c>
      <c r="F97" s="503">
        <v>1</v>
      </c>
      <c r="G97" s="503">
        <v>0</v>
      </c>
      <c r="H97" s="504">
        <v>9253</v>
      </c>
      <c r="I97" s="504">
        <v>9253</v>
      </c>
      <c r="J97" s="79">
        <f t="shared" si="12"/>
        <v>1</v>
      </c>
      <c r="K97" s="512">
        <v>0</v>
      </c>
      <c r="L97" s="511">
        <v>1</v>
      </c>
      <c r="M97" s="511">
        <v>0</v>
      </c>
      <c r="N97" s="511">
        <v>1</v>
      </c>
      <c r="O97" s="178">
        <f t="shared" si="13"/>
        <v>0</v>
      </c>
      <c r="P97" s="488"/>
      <c r="Q97" s="489"/>
      <c r="R97" s="386"/>
      <c r="S97" s="337"/>
      <c r="T97" s="351"/>
    </row>
    <row r="98" spans="1:20" s="282" customFormat="1" ht="12.75" outlineLevel="1" collapsed="1">
      <c r="A98" s="510" t="s">
        <v>322</v>
      </c>
      <c r="B98" s="50" t="s">
        <v>8</v>
      </c>
      <c r="C98" s="51" t="s">
        <v>162</v>
      </c>
      <c r="D98" s="510" t="s">
        <v>312</v>
      </c>
      <c r="E98" s="233" t="s">
        <v>31</v>
      </c>
      <c r="F98" s="503">
        <v>1</v>
      </c>
      <c r="G98" s="503">
        <v>0</v>
      </c>
      <c r="H98" s="504">
        <v>9253</v>
      </c>
      <c r="I98" s="504">
        <v>9253</v>
      </c>
      <c r="J98" s="79">
        <f t="shared" si="12"/>
        <v>1</v>
      </c>
      <c r="K98" s="512">
        <v>0</v>
      </c>
      <c r="L98" s="511">
        <v>0</v>
      </c>
      <c r="M98" s="511">
        <v>0</v>
      </c>
      <c r="N98" s="511">
        <v>1</v>
      </c>
      <c r="O98" s="178">
        <f t="shared" si="13"/>
        <v>0</v>
      </c>
      <c r="P98" s="488"/>
      <c r="Q98" s="489"/>
      <c r="R98" s="386"/>
      <c r="S98" s="337"/>
      <c r="T98" s="351"/>
    </row>
    <row r="99" spans="1:20" s="282" customFormat="1" ht="12.75" outlineLevel="1" collapsed="1">
      <c r="A99" s="510" t="s">
        <v>322</v>
      </c>
      <c r="B99" s="50" t="s">
        <v>8</v>
      </c>
      <c r="C99" s="51" t="s">
        <v>162</v>
      </c>
      <c r="D99" s="510" t="s">
        <v>334</v>
      </c>
      <c r="E99" s="233" t="s">
        <v>31</v>
      </c>
      <c r="F99" s="503">
        <v>1</v>
      </c>
      <c r="G99" s="503">
        <v>0</v>
      </c>
      <c r="H99" s="504">
        <v>9253</v>
      </c>
      <c r="I99" s="504">
        <v>9253</v>
      </c>
      <c r="J99" s="79">
        <f t="shared" si="12"/>
        <v>1</v>
      </c>
      <c r="K99" s="512">
        <v>0</v>
      </c>
      <c r="L99" s="511">
        <v>0</v>
      </c>
      <c r="M99" s="511">
        <v>0</v>
      </c>
      <c r="N99" s="511">
        <v>0</v>
      </c>
      <c r="O99" s="178">
        <f t="shared" si="13"/>
        <v>0</v>
      </c>
      <c r="P99" s="488"/>
      <c r="Q99" s="489"/>
      <c r="R99" s="386"/>
      <c r="S99" s="337"/>
      <c r="T99" s="351"/>
    </row>
    <row r="100" spans="1:20" s="282" customFormat="1" ht="12.75" outlineLevel="1" collapsed="1">
      <c r="A100" s="510" t="s">
        <v>322</v>
      </c>
      <c r="B100" s="50" t="s">
        <v>8</v>
      </c>
      <c r="C100" s="51" t="s">
        <v>162</v>
      </c>
      <c r="D100" s="510" t="s">
        <v>421</v>
      </c>
      <c r="E100" s="233" t="s">
        <v>31</v>
      </c>
      <c r="F100" s="503">
        <v>1</v>
      </c>
      <c r="G100" s="503">
        <v>0</v>
      </c>
      <c r="H100" s="504">
        <v>98060</v>
      </c>
      <c r="I100" s="504">
        <v>98060</v>
      </c>
      <c r="J100" s="79">
        <f aca="true" t="shared" si="14" ref="J100:J108">IF(H100&gt;0,I100/H100,0)</f>
        <v>1</v>
      </c>
      <c r="K100" s="512">
        <v>0</v>
      </c>
      <c r="L100" s="511">
        <v>0</v>
      </c>
      <c r="M100" s="511">
        <v>0</v>
      </c>
      <c r="N100" s="511">
        <v>0</v>
      </c>
      <c r="O100" s="178">
        <f aca="true" t="shared" si="15" ref="O100:O108">IF(AND(M100=1,N100=1),1,0)</f>
        <v>0</v>
      </c>
      <c r="P100" s="488"/>
      <c r="Q100" s="489"/>
      <c r="R100" s="386"/>
      <c r="S100" s="337"/>
      <c r="T100" s="351"/>
    </row>
    <row r="101" spans="1:20" s="282" customFormat="1" ht="12.75" outlineLevel="1" collapsed="1">
      <c r="A101" s="510" t="s">
        <v>322</v>
      </c>
      <c r="B101" s="50" t="s">
        <v>8</v>
      </c>
      <c r="C101" s="51" t="s">
        <v>162</v>
      </c>
      <c r="D101" s="510" t="s">
        <v>422</v>
      </c>
      <c r="E101" s="233" t="s">
        <v>31</v>
      </c>
      <c r="F101" s="503">
        <v>1</v>
      </c>
      <c r="G101" s="503">
        <v>0</v>
      </c>
      <c r="H101" s="504">
        <v>98060</v>
      </c>
      <c r="I101" s="504">
        <v>98060</v>
      </c>
      <c r="J101" s="79">
        <f t="shared" si="14"/>
        <v>1</v>
      </c>
      <c r="K101" s="512">
        <v>0</v>
      </c>
      <c r="L101" s="511">
        <v>0</v>
      </c>
      <c r="M101" s="511">
        <v>0</v>
      </c>
      <c r="N101" s="511">
        <v>0</v>
      </c>
      <c r="O101" s="178">
        <f t="shared" si="15"/>
        <v>0</v>
      </c>
      <c r="P101" s="488"/>
      <c r="Q101" s="489"/>
      <c r="R101" s="386"/>
      <c r="S101" s="337"/>
      <c r="T101" s="351"/>
    </row>
    <row r="102" spans="1:20" s="282" customFormat="1" ht="12.75" outlineLevel="1" collapsed="1">
      <c r="A102" s="510" t="s">
        <v>322</v>
      </c>
      <c r="B102" s="50" t="s">
        <v>8</v>
      </c>
      <c r="C102" s="51" t="s">
        <v>162</v>
      </c>
      <c r="D102" s="510" t="s">
        <v>423</v>
      </c>
      <c r="E102" s="233" t="s">
        <v>31</v>
      </c>
      <c r="F102" s="503">
        <v>1</v>
      </c>
      <c r="G102" s="503">
        <v>0</v>
      </c>
      <c r="H102" s="504">
        <v>98060</v>
      </c>
      <c r="I102" s="504">
        <v>98060</v>
      </c>
      <c r="J102" s="79">
        <f t="shared" si="14"/>
        <v>1</v>
      </c>
      <c r="K102" s="512">
        <v>0</v>
      </c>
      <c r="L102" s="511">
        <v>0</v>
      </c>
      <c r="M102" s="511">
        <v>0</v>
      </c>
      <c r="N102" s="511">
        <v>0</v>
      </c>
      <c r="O102" s="178">
        <f t="shared" si="15"/>
        <v>0</v>
      </c>
      <c r="P102" s="488"/>
      <c r="Q102" s="489"/>
      <c r="R102" s="386"/>
      <c r="S102" s="337"/>
      <c r="T102" s="351"/>
    </row>
    <row r="103" spans="1:20" s="280" customFormat="1" ht="12.75" outlineLevel="1">
      <c r="A103" s="510" t="s">
        <v>322</v>
      </c>
      <c r="B103" s="52" t="s">
        <v>8</v>
      </c>
      <c r="C103" s="53" t="s">
        <v>163</v>
      </c>
      <c r="D103" s="510" t="s">
        <v>579</v>
      </c>
      <c r="E103" s="221" t="s">
        <v>31</v>
      </c>
      <c r="F103" s="503">
        <v>1</v>
      </c>
      <c r="G103" s="503">
        <v>0</v>
      </c>
      <c r="H103" s="504">
        <v>9253</v>
      </c>
      <c r="I103" s="504">
        <v>9253</v>
      </c>
      <c r="J103" s="79">
        <f t="shared" si="14"/>
        <v>1</v>
      </c>
      <c r="K103" s="512">
        <v>0</v>
      </c>
      <c r="L103" s="511">
        <v>0</v>
      </c>
      <c r="M103" s="511">
        <v>1</v>
      </c>
      <c r="N103" s="511">
        <v>0</v>
      </c>
      <c r="O103" s="178">
        <f t="shared" si="15"/>
        <v>0</v>
      </c>
      <c r="P103" s="490"/>
      <c r="Q103" s="491"/>
      <c r="R103" s="378"/>
      <c r="S103" s="335"/>
      <c r="T103" s="349"/>
    </row>
    <row r="104" spans="1:20" s="280" customFormat="1" ht="12.75" outlineLevel="1">
      <c r="A104" s="510" t="s">
        <v>348</v>
      </c>
      <c r="B104" s="52" t="s">
        <v>8</v>
      </c>
      <c r="C104" s="53" t="s">
        <v>163</v>
      </c>
      <c r="D104" s="510" t="s">
        <v>523</v>
      </c>
      <c r="E104" s="221" t="s">
        <v>31</v>
      </c>
      <c r="F104" s="503">
        <v>1</v>
      </c>
      <c r="G104" s="503">
        <v>0</v>
      </c>
      <c r="H104" s="504">
        <v>9253</v>
      </c>
      <c r="I104" s="504">
        <v>9253</v>
      </c>
      <c r="J104" s="79">
        <f>IF(H104&gt;0,I104/H104,0)</f>
        <v>1</v>
      </c>
      <c r="K104" s="512">
        <v>0</v>
      </c>
      <c r="L104" s="511">
        <v>0</v>
      </c>
      <c r="M104" s="511">
        <v>1</v>
      </c>
      <c r="N104" s="511">
        <v>0</v>
      </c>
      <c r="O104" s="178">
        <f>IF(AND(M104=1,N104=1),1,0)</f>
        <v>0</v>
      </c>
      <c r="P104" s="490"/>
      <c r="Q104" s="491"/>
      <c r="R104" s="378"/>
      <c r="S104" s="335"/>
      <c r="T104" s="349"/>
    </row>
    <row r="105" spans="1:20" s="280" customFormat="1" ht="12.75" outlineLevel="1">
      <c r="A105" s="510" t="s">
        <v>348</v>
      </c>
      <c r="B105" s="52" t="s">
        <v>8</v>
      </c>
      <c r="C105" s="53" t="s">
        <v>163</v>
      </c>
      <c r="D105" s="510" t="s">
        <v>524</v>
      </c>
      <c r="E105" s="221" t="s">
        <v>31</v>
      </c>
      <c r="F105" s="503">
        <v>1</v>
      </c>
      <c r="G105" s="503">
        <v>0</v>
      </c>
      <c r="H105" s="504">
        <v>9253</v>
      </c>
      <c r="I105" s="504">
        <v>9253</v>
      </c>
      <c r="J105" s="79">
        <f t="shared" si="14"/>
        <v>1</v>
      </c>
      <c r="K105" s="512">
        <v>0</v>
      </c>
      <c r="L105" s="511">
        <v>0</v>
      </c>
      <c r="M105" s="511">
        <v>1</v>
      </c>
      <c r="N105" s="511">
        <v>0</v>
      </c>
      <c r="O105" s="178">
        <f t="shared" si="15"/>
        <v>0</v>
      </c>
      <c r="P105" s="490"/>
      <c r="Q105" s="491"/>
      <c r="R105" s="378"/>
      <c r="S105" s="335"/>
      <c r="T105" s="349"/>
    </row>
    <row r="106" spans="1:20" s="280" customFormat="1" ht="12.75" outlineLevel="1">
      <c r="A106" s="510" t="s">
        <v>348</v>
      </c>
      <c r="B106" s="52" t="s">
        <v>8</v>
      </c>
      <c r="C106" s="53" t="s">
        <v>163</v>
      </c>
      <c r="D106" s="510" t="s">
        <v>525</v>
      </c>
      <c r="E106" s="221" t="s">
        <v>31</v>
      </c>
      <c r="F106" s="503">
        <v>1</v>
      </c>
      <c r="G106" s="503">
        <v>0</v>
      </c>
      <c r="H106" s="504">
        <v>9253</v>
      </c>
      <c r="I106" s="504">
        <v>9253</v>
      </c>
      <c r="J106" s="79">
        <f t="shared" si="14"/>
        <v>1</v>
      </c>
      <c r="K106" s="512">
        <v>0</v>
      </c>
      <c r="L106" s="511">
        <v>0</v>
      </c>
      <c r="M106" s="511">
        <v>1</v>
      </c>
      <c r="N106" s="511">
        <v>0</v>
      </c>
      <c r="O106" s="178">
        <f t="shared" si="15"/>
        <v>0</v>
      </c>
      <c r="P106" s="490"/>
      <c r="Q106" s="491"/>
      <c r="R106" s="378"/>
      <c r="S106" s="335"/>
      <c r="T106" s="349"/>
    </row>
    <row r="107" spans="1:20" s="280" customFormat="1" ht="12.75" outlineLevel="1">
      <c r="A107" s="510" t="s">
        <v>348</v>
      </c>
      <c r="B107" s="52" t="s">
        <v>8</v>
      </c>
      <c r="C107" s="53" t="s">
        <v>163</v>
      </c>
      <c r="D107" s="510" t="s">
        <v>526</v>
      </c>
      <c r="E107" s="221" t="s">
        <v>31</v>
      </c>
      <c r="F107" s="503">
        <v>1</v>
      </c>
      <c r="G107" s="503">
        <v>0</v>
      </c>
      <c r="H107" s="504">
        <v>9253</v>
      </c>
      <c r="I107" s="504">
        <v>9253</v>
      </c>
      <c r="J107" s="79">
        <f t="shared" si="14"/>
        <v>1</v>
      </c>
      <c r="K107" s="512">
        <v>0</v>
      </c>
      <c r="L107" s="511">
        <v>0</v>
      </c>
      <c r="M107" s="511">
        <v>1</v>
      </c>
      <c r="N107" s="511">
        <v>0</v>
      </c>
      <c r="O107" s="178">
        <f t="shared" si="15"/>
        <v>0</v>
      </c>
      <c r="P107" s="490"/>
      <c r="Q107" s="491"/>
      <c r="R107" s="378"/>
      <c r="S107" s="335"/>
      <c r="T107" s="349"/>
    </row>
    <row r="108" spans="1:20" s="280" customFormat="1" ht="12.75" outlineLevel="1">
      <c r="A108" s="510" t="s">
        <v>348</v>
      </c>
      <c r="B108" s="52" t="s">
        <v>8</v>
      </c>
      <c r="C108" s="53" t="s">
        <v>163</v>
      </c>
      <c r="D108" s="510" t="s">
        <v>527</v>
      </c>
      <c r="E108" s="221" t="s">
        <v>31</v>
      </c>
      <c r="F108" s="503">
        <v>1</v>
      </c>
      <c r="G108" s="503">
        <v>0</v>
      </c>
      <c r="H108" s="504">
        <v>9253</v>
      </c>
      <c r="I108" s="504">
        <v>9253</v>
      </c>
      <c r="J108" s="79">
        <f t="shared" si="14"/>
        <v>1</v>
      </c>
      <c r="K108" s="512">
        <v>0</v>
      </c>
      <c r="L108" s="511">
        <v>0</v>
      </c>
      <c r="M108" s="511">
        <v>1</v>
      </c>
      <c r="N108" s="511">
        <v>0</v>
      </c>
      <c r="O108" s="178">
        <f t="shared" si="15"/>
        <v>0</v>
      </c>
      <c r="P108" s="490"/>
      <c r="Q108" s="491"/>
      <c r="R108" s="378"/>
      <c r="S108" s="335"/>
      <c r="T108" s="349"/>
    </row>
    <row r="109" spans="1:20" s="280" customFormat="1" ht="12.75" outlineLevel="1">
      <c r="A109" s="510" t="s">
        <v>348</v>
      </c>
      <c r="B109" s="52" t="s">
        <v>8</v>
      </c>
      <c r="C109" s="53" t="s">
        <v>163</v>
      </c>
      <c r="D109" s="510" t="s">
        <v>520</v>
      </c>
      <c r="E109" s="221" t="s">
        <v>31</v>
      </c>
      <c r="F109" s="503">
        <v>1</v>
      </c>
      <c r="G109" s="503">
        <v>0</v>
      </c>
      <c r="H109" s="504">
        <v>9253</v>
      </c>
      <c r="I109" s="504">
        <v>6000</v>
      </c>
      <c r="J109" s="79">
        <f aca="true" t="shared" si="16" ref="J109:J121">IF(H109&gt;0,I109/H109,0)</f>
        <v>0.6484383443207609</v>
      </c>
      <c r="K109" s="512">
        <v>0</v>
      </c>
      <c r="L109" s="511">
        <v>1</v>
      </c>
      <c r="M109" s="511">
        <v>1</v>
      </c>
      <c r="N109" s="511">
        <v>0</v>
      </c>
      <c r="O109" s="178">
        <f aca="true" t="shared" si="17" ref="O109:O121">IF(AND(M109=1,N109=1),1,0)</f>
        <v>0</v>
      </c>
      <c r="P109" s="490"/>
      <c r="Q109" s="491"/>
      <c r="R109" s="378"/>
      <c r="S109" s="335"/>
      <c r="T109" s="349"/>
    </row>
    <row r="110" spans="1:20" s="280" customFormat="1" ht="12.75" outlineLevel="1">
      <c r="A110" s="510" t="s">
        <v>348</v>
      </c>
      <c r="B110" s="52" t="s">
        <v>8</v>
      </c>
      <c r="C110" s="53" t="s">
        <v>163</v>
      </c>
      <c r="D110" s="510" t="s">
        <v>521</v>
      </c>
      <c r="E110" s="221" t="s">
        <v>31</v>
      </c>
      <c r="F110" s="503">
        <v>1</v>
      </c>
      <c r="G110" s="503">
        <v>0</v>
      </c>
      <c r="H110" s="504">
        <v>9253</v>
      </c>
      <c r="I110" s="504">
        <v>6000</v>
      </c>
      <c r="J110" s="79">
        <f t="shared" si="16"/>
        <v>0.6484383443207609</v>
      </c>
      <c r="K110" s="512">
        <v>0</v>
      </c>
      <c r="L110" s="511">
        <v>1</v>
      </c>
      <c r="M110" s="511">
        <v>1</v>
      </c>
      <c r="N110" s="511">
        <v>0</v>
      </c>
      <c r="O110" s="178">
        <f t="shared" si="17"/>
        <v>0</v>
      </c>
      <c r="P110" s="490"/>
      <c r="Q110" s="491"/>
      <c r="R110" s="378"/>
      <c r="S110" s="335"/>
      <c r="T110" s="349"/>
    </row>
    <row r="111" spans="1:20" s="280" customFormat="1" ht="12.75" outlineLevel="1">
      <c r="A111" s="510" t="s">
        <v>348</v>
      </c>
      <c r="B111" s="52" t="s">
        <v>8</v>
      </c>
      <c r="C111" s="53" t="s">
        <v>163</v>
      </c>
      <c r="D111" s="510" t="s">
        <v>528</v>
      </c>
      <c r="E111" s="221" t="s">
        <v>31</v>
      </c>
      <c r="F111" s="503">
        <v>1</v>
      </c>
      <c r="G111" s="503">
        <v>0</v>
      </c>
      <c r="H111" s="504">
        <v>9253</v>
      </c>
      <c r="I111" s="504">
        <v>6000</v>
      </c>
      <c r="J111" s="79">
        <f aca="true" t="shared" si="18" ref="J111:J117">IF(H111&gt;0,I111/H111,0)</f>
        <v>0.6484383443207609</v>
      </c>
      <c r="K111" s="512">
        <v>0</v>
      </c>
      <c r="L111" s="511">
        <v>1</v>
      </c>
      <c r="M111" s="511">
        <v>1</v>
      </c>
      <c r="N111" s="511">
        <v>0</v>
      </c>
      <c r="O111" s="178">
        <f aca="true" t="shared" si="19" ref="O111:O117">IF(AND(M111=1,N111=1),1,0)</f>
        <v>0</v>
      </c>
      <c r="P111" s="490"/>
      <c r="Q111" s="491"/>
      <c r="R111" s="378"/>
      <c r="S111" s="335"/>
      <c r="T111" s="349"/>
    </row>
    <row r="112" spans="1:20" s="280" customFormat="1" ht="12.75" outlineLevel="1">
      <c r="A112" s="510" t="s">
        <v>348</v>
      </c>
      <c r="B112" s="52" t="s">
        <v>8</v>
      </c>
      <c r="C112" s="53" t="s">
        <v>163</v>
      </c>
      <c r="D112" s="510" t="s">
        <v>529</v>
      </c>
      <c r="E112" s="221" t="s">
        <v>31</v>
      </c>
      <c r="F112" s="503">
        <v>1</v>
      </c>
      <c r="G112" s="503">
        <v>0</v>
      </c>
      <c r="H112" s="504">
        <v>9253</v>
      </c>
      <c r="I112" s="504">
        <v>6000</v>
      </c>
      <c r="J112" s="79">
        <f t="shared" si="18"/>
        <v>0.6484383443207609</v>
      </c>
      <c r="K112" s="512">
        <v>0</v>
      </c>
      <c r="L112" s="511">
        <v>1</v>
      </c>
      <c r="M112" s="511">
        <v>1</v>
      </c>
      <c r="N112" s="511">
        <v>0</v>
      </c>
      <c r="O112" s="178">
        <f t="shared" si="19"/>
        <v>0</v>
      </c>
      <c r="P112" s="490"/>
      <c r="Q112" s="491"/>
      <c r="R112" s="378"/>
      <c r="S112" s="335"/>
      <c r="T112" s="349"/>
    </row>
    <row r="113" spans="1:20" s="280" customFormat="1" ht="12.75" outlineLevel="1">
      <c r="A113" s="510" t="s">
        <v>348</v>
      </c>
      <c r="B113" s="52" t="s">
        <v>8</v>
      </c>
      <c r="C113" s="53" t="s">
        <v>163</v>
      </c>
      <c r="D113" s="510" t="s">
        <v>530</v>
      </c>
      <c r="E113" s="221" t="s">
        <v>31</v>
      </c>
      <c r="F113" s="503">
        <v>1</v>
      </c>
      <c r="G113" s="503">
        <v>0</v>
      </c>
      <c r="H113" s="504">
        <v>9253</v>
      </c>
      <c r="I113" s="504">
        <v>6000</v>
      </c>
      <c r="J113" s="79">
        <f t="shared" si="18"/>
        <v>0.6484383443207609</v>
      </c>
      <c r="K113" s="512">
        <v>0</v>
      </c>
      <c r="L113" s="511">
        <v>1</v>
      </c>
      <c r="M113" s="511">
        <v>1</v>
      </c>
      <c r="N113" s="511">
        <v>0</v>
      </c>
      <c r="O113" s="178">
        <f t="shared" si="19"/>
        <v>0</v>
      </c>
      <c r="P113" s="490"/>
      <c r="Q113" s="491"/>
      <c r="R113" s="378"/>
      <c r="S113" s="335"/>
      <c r="T113" s="349"/>
    </row>
    <row r="114" spans="1:20" s="280" customFormat="1" ht="12.75" outlineLevel="1">
      <c r="A114" s="510" t="s">
        <v>348</v>
      </c>
      <c r="B114" s="52" t="s">
        <v>8</v>
      </c>
      <c r="C114" s="53" t="s">
        <v>163</v>
      </c>
      <c r="D114" s="510" t="s">
        <v>531</v>
      </c>
      <c r="E114" s="221" t="s">
        <v>31</v>
      </c>
      <c r="F114" s="503">
        <v>1</v>
      </c>
      <c r="G114" s="503">
        <v>0</v>
      </c>
      <c r="H114" s="504">
        <v>9253</v>
      </c>
      <c r="I114" s="504">
        <v>6000</v>
      </c>
      <c r="J114" s="79">
        <f t="shared" si="18"/>
        <v>0.6484383443207609</v>
      </c>
      <c r="K114" s="512">
        <v>0</v>
      </c>
      <c r="L114" s="511">
        <v>1</v>
      </c>
      <c r="M114" s="511">
        <v>1</v>
      </c>
      <c r="N114" s="511">
        <v>0</v>
      </c>
      <c r="O114" s="178">
        <f t="shared" si="19"/>
        <v>0</v>
      </c>
      <c r="P114" s="490"/>
      <c r="Q114" s="491"/>
      <c r="R114" s="378"/>
      <c r="S114" s="335"/>
      <c r="T114" s="349"/>
    </row>
    <row r="115" spans="1:20" s="280" customFormat="1" ht="12.75" outlineLevel="1">
      <c r="A115" s="510" t="s">
        <v>348</v>
      </c>
      <c r="B115" s="52" t="s">
        <v>8</v>
      </c>
      <c r="C115" s="53" t="s">
        <v>163</v>
      </c>
      <c r="D115" s="510" t="s">
        <v>537</v>
      </c>
      <c r="E115" s="221" t="s">
        <v>31</v>
      </c>
      <c r="F115" s="503">
        <v>1</v>
      </c>
      <c r="G115" s="503">
        <v>0</v>
      </c>
      <c r="H115" s="504">
        <v>9253</v>
      </c>
      <c r="I115" s="504">
        <v>6000</v>
      </c>
      <c r="J115" s="79">
        <f t="shared" si="18"/>
        <v>0.6484383443207609</v>
      </c>
      <c r="K115" s="512">
        <v>0</v>
      </c>
      <c r="L115" s="511">
        <v>1</v>
      </c>
      <c r="M115" s="511">
        <v>1</v>
      </c>
      <c r="N115" s="511">
        <v>0</v>
      </c>
      <c r="O115" s="178">
        <f t="shared" si="19"/>
        <v>0</v>
      </c>
      <c r="P115" s="490"/>
      <c r="Q115" s="491"/>
      <c r="R115" s="378"/>
      <c r="S115" s="335"/>
      <c r="T115" s="349"/>
    </row>
    <row r="116" spans="1:20" s="280" customFormat="1" ht="12.75" outlineLevel="1">
      <c r="A116" s="510" t="s">
        <v>348</v>
      </c>
      <c r="B116" s="52" t="s">
        <v>8</v>
      </c>
      <c r="C116" s="53" t="s">
        <v>163</v>
      </c>
      <c r="D116" s="510" t="s">
        <v>538</v>
      </c>
      <c r="E116" s="221" t="s">
        <v>31</v>
      </c>
      <c r="F116" s="503">
        <v>1</v>
      </c>
      <c r="G116" s="503">
        <v>0</v>
      </c>
      <c r="H116" s="504">
        <v>9253</v>
      </c>
      <c r="I116" s="504">
        <v>6000</v>
      </c>
      <c r="J116" s="79">
        <f t="shared" si="18"/>
        <v>0.6484383443207609</v>
      </c>
      <c r="K116" s="512">
        <v>0</v>
      </c>
      <c r="L116" s="511">
        <v>1</v>
      </c>
      <c r="M116" s="511">
        <v>1</v>
      </c>
      <c r="N116" s="511">
        <v>0</v>
      </c>
      <c r="O116" s="178">
        <f t="shared" si="19"/>
        <v>0</v>
      </c>
      <c r="P116" s="490"/>
      <c r="Q116" s="491"/>
      <c r="R116" s="378"/>
      <c r="S116" s="335"/>
      <c r="T116" s="349"/>
    </row>
    <row r="117" spans="1:20" s="280" customFormat="1" ht="12.75" outlineLevel="1">
      <c r="A117" s="510" t="s">
        <v>348</v>
      </c>
      <c r="B117" s="52" t="s">
        <v>8</v>
      </c>
      <c r="C117" s="53" t="s">
        <v>163</v>
      </c>
      <c r="D117" s="510" t="s">
        <v>539</v>
      </c>
      <c r="E117" s="221" t="s">
        <v>31</v>
      </c>
      <c r="F117" s="503">
        <v>1</v>
      </c>
      <c r="G117" s="503">
        <v>0</v>
      </c>
      <c r="H117" s="504">
        <v>9253</v>
      </c>
      <c r="I117" s="504">
        <v>6000</v>
      </c>
      <c r="J117" s="79">
        <f t="shared" si="18"/>
        <v>0.6484383443207609</v>
      </c>
      <c r="K117" s="512">
        <v>0</v>
      </c>
      <c r="L117" s="511">
        <v>1</v>
      </c>
      <c r="M117" s="511">
        <v>1</v>
      </c>
      <c r="N117" s="511">
        <v>0</v>
      </c>
      <c r="O117" s="178">
        <f t="shared" si="19"/>
        <v>0</v>
      </c>
      <c r="P117" s="490"/>
      <c r="Q117" s="491"/>
      <c r="R117" s="378"/>
      <c r="S117" s="335"/>
      <c r="T117" s="349"/>
    </row>
    <row r="118" spans="1:20" s="280" customFormat="1" ht="12.75" outlineLevel="1">
      <c r="A118" s="510" t="s">
        <v>397</v>
      </c>
      <c r="B118" s="52" t="s">
        <v>8</v>
      </c>
      <c r="C118" s="53" t="s">
        <v>163</v>
      </c>
      <c r="D118" s="510" t="s">
        <v>509</v>
      </c>
      <c r="E118" s="221" t="s">
        <v>31</v>
      </c>
      <c r="F118" s="503">
        <v>1</v>
      </c>
      <c r="G118" s="503">
        <v>0</v>
      </c>
      <c r="H118" s="504">
        <v>9253</v>
      </c>
      <c r="I118" s="504">
        <v>6000</v>
      </c>
      <c r="J118" s="79">
        <f t="shared" si="16"/>
        <v>0.6484383443207609</v>
      </c>
      <c r="K118" s="512">
        <v>0</v>
      </c>
      <c r="L118" s="511">
        <v>1</v>
      </c>
      <c r="M118" s="511">
        <v>1</v>
      </c>
      <c r="N118" s="511">
        <v>0</v>
      </c>
      <c r="O118" s="178">
        <f t="shared" si="17"/>
        <v>0</v>
      </c>
      <c r="P118" s="490"/>
      <c r="Q118" s="491"/>
      <c r="R118" s="378"/>
      <c r="S118" s="335"/>
      <c r="T118" s="349"/>
    </row>
    <row r="119" spans="1:20" s="280" customFormat="1" ht="12.75" outlineLevel="1">
      <c r="A119" s="510" t="s">
        <v>397</v>
      </c>
      <c r="B119" s="52" t="s">
        <v>8</v>
      </c>
      <c r="C119" s="53" t="s">
        <v>163</v>
      </c>
      <c r="D119" s="510" t="s">
        <v>510</v>
      </c>
      <c r="E119" s="221" t="s">
        <v>31</v>
      </c>
      <c r="F119" s="503">
        <v>1</v>
      </c>
      <c r="G119" s="503">
        <v>0</v>
      </c>
      <c r="H119" s="504">
        <v>9253</v>
      </c>
      <c r="I119" s="504">
        <v>6000</v>
      </c>
      <c r="J119" s="79">
        <f t="shared" si="16"/>
        <v>0.6484383443207609</v>
      </c>
      <c r="K119" s="512">
        <v>0</v>
      </c>
      <c r="L119" s="511">
        <v>1</v>
      </c>
      <c r="M119" s="511">
        <v>1</v>
      </c>
      <c r="N119" s="511">
        <v>0</v>
      </c>
      <c r="O119" s="178">
        <f t="shared" si="17"/>
        <v>0</v>
      </c>
      <c r="P119" s="490"/>
      <c r="Q119" s="491"/>
      <c r="R119" s="378"/>
      <c r="S119" s="335"/>
      <c r="T119" s="349"/>
    </row>
    <row r="120" spans="1:20" s="280" customFormat="1" ht="12.75" outlineLevel="1">
      <c r="A120" s="510" t="s">
        <v>397</v>
      </c>
      <c r="B120" s="52" t="s">
        <v>8</v>
      </c>
      <c r="C120" s="53" t="s">
        <v>163</v>
      </c>
      <c r="D120" s="510" t="s">
        <v>511</v>
      </c>
      <c r="E120" s="221" t="s">
        <v>31</v>
      </c>
      <c r="F120" s="503">
        <v>1</v>
      </c>
      <c r="G120" s="503">
        <v>0</v>
      </c>
      <c r="H120" s="504">
        <v>9253</v>
      </c>
      <c r="I120" s="504">
        <v>6000</v>
      </c>
      <c r="J120" s="79">
        <f t="shared" si="16"/>
        <v>0.6484383443207609</v>
      </c>
      <c r="K120" s="512">
        <v>0</v>
      </c>
      <c r="L120" s="511">
        <v>1</v>
      </c>
      <c r="M120" s="511">
        <v>1</v>
      </c>
      <c r="N120" s="511">
        <v>0</v>
      </c>
      <c r="O120" s="178">
        <f t="shared" si="17"/>
        <v>0</v>
      </c>
      <c r="P120" s="490"/>
      <c r="Q120" s="491"/>
      <c r="R120" s="378"/>
      <c r="S120" s="335"/>
      <c r="T120" s="349"/>
    </row>
    <row r="121" spans="1:20" s="280" customFormat="1" ht="12.75" outlineLevel="1">
      <c r="A121" s="510" t="s">
        <v>397</v>
      </c>
      <c r="B121" s="52" t="s">
        <v>8</v>
      </c>
      <c r="C121" s="53" t="s">
        <v>163</v>
      </c>
      <c r="D121" s="510" t="s">
        <v>512</v>
      </c>
      <c r="E121" s="221" t="s">
        <v>31</v>
      </c>
      <c r="F121" s="503">
        <v>1</v>
      </c>
      <c r="G121" s="503">
        <v>0</v>
      </c>
      <c r="H121" s="504">
        <v>9253</v>
      </c>
      <c r="I121" s="504">
        <v>6000</v>
      </c>
      <c r="J121" s="79">
        <f t="shared" si="16"/>
        <v>0.6484383443207609</v>
      </c>
      <c r="K121" s="512">
        <v>0</v>
      </c>
      <c r="L121" s="511">
        <v>1</v>
      </c>
      <c r="M121" s="511">
        <v>1</v>
      </c>
      <c r="N121" s="511">
        <v>0</v>
      </c>
      <c r="O121" s="178">
        <f t="shared" si="17"/>
        <v>0</v>
      </c>
      <c r="P121" s="490"/>
      <c r="Q121" s="491"/>
      <c r="R121" s="378"/>
      <c r="S121" s="335"/>
      <c r="T121" s="349"/>
    </row>
    <row r="122" spans="1:20" s="280" customFormat="1" ht="12.75" outlineLevel="1">
      <c r="A122" s="510" t="s">
        <v>349</v>
      </c>
      <c r="B122" s="52" t="s">
        <v>8</v>
      </c>
      <c r="C122" s="53" t="s">
        <v>163</v>
      </c>
      <c r="D122" s="510" t="s">
        <v>519</v>
      </c>
      <c r="E122" s="221" t="s">
        <v>31</v>
      </c>
      <c r="F122" s="503">
        <v>0</v>
      </c>
      <c r="G122" s="503">
        <v>0</v>
      </c>
      <c r="H122" s="504">
        <v>9253</v>
      </c>
      <c r="I122" s="504">
        <v>6000</v>
      </c>
      <c r="J122" s="79">
        <f>IF(H122&gt;0,I122/H122,0)</f>
        <v>0.6484383443207609</v>
      </c>
      <c r="K122" s="512">
        <v>0</v>
      </c>
      <c r="L122" s="511">
        <v>0</v>
      </c>
      <c r="M122" s="511">
        <v>1</v>
      </c>
      <c r="N122" s="511">
        <v>1</v>
      </c>
      <c r="O122" s="178">
        <f>IF(AND(M122=1,N122=1),1,0)</f>
        <v>1</v>
      </c>
      <c r="P122" s="490"/>
      <c r="Q122" s="491"/>
      <c r="R122" s="378"/>
      <c r="S122" s="335"/>
      <c r="T122" s="349"/>
    </row>
    <row r="123" spans="1:20" s="280" customFormat="1" ht="12.75" outlineLevel="1">
      <c r="A123" s="510" t="s">
        <v>589</v>
      </c>
      <c r="B123" s="52" t="s">
        <v>8</v>
      </c>
      <c r="C123" s="53" t="s">
        <v>163</v>
      </c>
      <c r="D123" s="510" t="s">
        <v>591</v>
      </c>
      <c r="E123" s="221" t="s">
        <v>31</v>
      </c>
      <c r="F123" s="503">
        <v>0</v>
      </c>
      <c r="G123" s="503">
        <v>0</v>
      </c>
      <c r="H123" s="504">
        <v>9253</v>
      </c>
      <c r="I123" s="504">
        <v>6000</v>
      </c>
      <c r="J123" s="79">
        <f>IF(H123&gt;0,I123/H123,0)</f>
        <v>0.6484383443207609</v>
      </c>
      <c r="K123" s="512">
        <v>0</v>
      </c>
      <c r="L123" s="511">
        <v>0</v>
      </c>
      <c r="M123" s="511">
        <v>1</v>
      </c>
      <c r="N123" s="511">
        <v>1</v>
      </c>
      <c r="O123" s="178">
        <f>IF(AND(M123=1,N123=1),1,0)</f>
        <v>1</v>
      </c>
      <c r="P123" s="490"/>
      <c r="Q123" s="491"/>
      <c r="R123" s="378"/>
      <c r="S123" s="335"/>
      <c r="T123" s="349"/>
    </row>
    <row r="124" spans="1:20" s="280" customFormat="1" ht="12.75" outlineLevel="1">
      <c r="A124" s="510" t="s">
        <v>322</v>
      </c>
      <c r="B124" s="52" t="s">
        <v>8</v>
      </c>
      <c r="C124" s="53" t="s">
        <v>164</v>
      </c>
      <c r="D124" s="510" t="s">
        <v>365</v>
      </c>
      <c r="E124" s="221" t="s">
        <v>31</v>
      </c>
      <c r="F124" s="503">
        <v>0</v>
      </c>
      <c r="G124" s="503">
        <v>0</v>
      </c>
      <c r="H124" s="504">
        <v>9253</v>
      </c>
      <c r="I124" s="504">
        <v>6000</v>
      </c>
      <c r="J124" s="79">
        <f aca="true" t="shared" si="20" ref="J124:J131">IF(H124&gt;0,I124/H124,0)</f>
        <v>0.6484383443207609</v>
      </c>
      <c r="K124" s="512">
        <v>0</v>
      </c>
      <c r="L124" s="511">
        <v>0</v>
      </c>
      <c r="M124" s="511">
        <v>0</v>
      </c>
      <c r="N124" s="511">
        <v>0</v>
      </c>
      <c r="O124" s="178">
        <f aca="true" t="shared" si="21" ref="O124:O131">IF(AND(M124=1,N124=1),1,0)</f>
        <v>0</v>
      </c>
      <c r="P124" s="490"/>
      <c r="Q124" s="491"/>
      <c r="R124" s="378"/>
      <c r="S124" s="335"/>
      <c r="T124" s="349"/>
    </row>
    <row r="125" spans="1:20" s="280" customFormat="1" ht="12.75" outlineLevel="1">
      <c r="A125" s="510" t="s">
        <v>322</v>
      </c>
      <c r="B125" s="52" t="s">
        <v>8</v>
      </c>
      <c r="C125" s="53" t="s">
        <v>164</v>
      </c>
      <c r="D125" s="510" t="s">
        <v>366</v>
      </c>
      <c r="E125" s="221" t="s">
        <v>31</v>
      </c>
      <c r="F125" s="503">
        <v>0</v>
      </c>
      <c r="G125" s="503">
        <v>0</v>
      </c>
      <c r="H125" s="504">
        <v>9253</v>
      </c>
      <c r="I125" s="504">
        <v>6000</v>
      </c>
      <c r="J125" s="79">
        <f t="shared" si="20"/>
        <v>0.6484383443207609</v>
      </c>
      <c r="K125" s="512">
        <v>0</v>
      </c>
      <c r="L125" s="511">
        <v>0</v>
      </c>
      <c r="M125" s="511">
        <v>0</v>
      </c>
      <c r="N125" s="511">
        <v>0</v>
      </c>
      <c r="O125" s="178">
        <f t="shared" si="21"/>
        <v>0</v>
      </c>
      <c r="P125" s="490"/>
      <c r="Q125" s="491"/>
      <c r="R125" s="378"/>
      <c r="S125" s="335"/>
      <c r="T125" s="349"/>
    </row>
    <row r="126" spans="1:20" s="280" customFormat="1" ht="12.75" outlineLevel="1">
      <c r="A126" s="510" t="s">
        <v>322</v>
      </c>
      <c r="B126" s="52" t="s">
        <v>8</v>
      </c>
      <c r="C126" s="53" t="s">
        <v>164</v>
      </c>
      <c r="D126" s="510" t="s">
        <v>367</v>
      </c>
      <c r="E126" s="221" t="s">
        <v>31</v>
      </c>
      <c r="F126" s="503">
        <v>0</v>
      </c>
      <c r="G126" s="503">
        <v>0</v>
      </c>
      <c r="H126" s="504">
        <v>9253</v>
      </c>
      <c r="I126" s="504">
        <v>200</v>
      </c>
      <c r="J126" s="79">
        <f t="shared" si="20"/>
        <v>0.021614611477358693</v>
      </c>
      <c r="K126" s="512">
        <v>0</v>
      </c>
      <c r="L126" s="511">
        <v>0</v>
      </c>
      <c r="M126" s="511">
        <v>0</v>
      </c>
      <c r="N126" s="511">
        <v>0</v>
      </c>
      <c r="O126" s="178">
        <f t="shared" si="21"/>
        <v>0</v>
      </c>
      <c r="P126" s="490"/>
      <c r="Q126" s="491"/>
      <c r="R126" s="378"/>
      <c r="S126" s="335"/>
      <c r="T126" s="349"/>
    </row>
    <row r="127" spans="1:20" s="280" customFormat="1" ht="12.75" outlineLevel="1">
      <c r="A127" s="510" t="s">
        <v>322</v>
      </c>
      <c r="B127" s="52" t="s">
        <v>8</v>
      </c>
      <c r="C127" s="53" t="s">
        <v>164</v>
      </c>
      <c r="D127" s="510" t="s">
        <v>368</v>
      </c>
      <c r="E127" s="221" t="s">
        <v>31</v>
      </c>
      <c r="F127" s="503">
        <v>0</v>
      </c>
      <c r="G127" s="503">
        <v>0</v>
      </c>
      <c r="H127" s="504">
        <v>9253</v>
      </c>
      <c r="I127" s="504">
        <v>200</v>
      </c>
      <c r="J127" s="79">
        <f t="shared" si="20"/>
        <v>0.021614611477358693</v>
      </c>
      <c r="K127" s="512">
        <v>0</v>
      </c>
      <c r="L127" s="511">
        <v>0</v>
      </c>
      <c r="M127" s="511">
        <v>0</v>
      </c>
      <c r="N127" s="511">
        <v>0</v>
      </c>
      <c r="O127" s="178">
        <f t="shared" si="21"/>
        <v>0</v>
      </c>
      <c r="P127" s="490"/>
      <c r="Q127" s="491"/>
      <c r="R127" s="378"/>
      <c r="S127" s="335"/>
      <c r="T127" s="349"/>
    </row>
    <row r="128" spans="1:20" s="280" customFormat="1" ht="12.75" outlineLevel="1">
      <c r="A128" s="510" t="s">
        <v>322</v>
      </c>
      <c r="B128" s="52" t="s">
        <v>8</v>
      </c>
      <c r="C128" s="53" t="s">
        <v>164</v>
      </c>
      <c r="D128" s="510" t="s">
        <v>369</v>
      </c>
      <c r="E128" s="221" t="s">
        <v>31</v>
      </c>
      <c r="F128" s="503">
        <v>0</v>
      </c>
      <c r="G128" s="503">
        <v>0</v>
      </c>
      <c r="H128" s="504">
        <v>9253</v>
      </c>
      <c r="I128" s="504">
        <v>200</v>
      </c>
      <c r="J128" s="79">
        <f t="shared" si="20"/>
        <v>0.021614611477358693</v>
      </c>
      <c r="K128" s="512">
        <v>0</v>
      </c>
      <c r="L128" s="511">
        <v>0</v>
      </c>
      <c r="M128" s="511">
        <v>0</v>
      </c>
      <c r="N128" s="511">
        <v>0</v>
      </c>
      <c r="O128" s="178">
        <f t="shared" si="21"/>
        <v>0</v>
      </c>
      <c r="P128" s="490"/>
      <c r="Q128" s="491"/>
      <c r="R128" s="378"/>
      <c r="S128" s="335"/>
      <c r="T128" s="349"/>
    </row>
    <row r="129" spans="1:20" s="280" customFormat="1" ht="12.75" outlineLevel="1">
      <c r="A129" s="510" t="s">
        <v>322</v>
      </c>
      <c r="B129" s="52" t="s">
        <v>8</v>
      </c>
      <c r="C129" s="53" t="s">
        <v>164</v>
      </c>
      <c r="D129" s="510" t="s">
        <v>424</v>
      </c>
      <c r="E129" s="221" t="s">
        <v>31</v>
      </c>
      <c r="F129" s="503">
        <v>0</v>
      </c>
      <c r="G129" s="503">
        <v>0</v>
      </c>
      <c r="H129" s="504">
        <v>9253</v>
      </c>
      <c r="I129" s="504">
        <v>9253</v>
      </c>
      <c r="J129" s="79">
        <f t="shared" si="20"/>
        <v>1</v>
      </c>
      <c r="K129" s="512">
        <v>0</v>
      </c>
      <c r="L129" s="511">
        <v>0</v>
      </c>
      <c r="M129" s="511">
        <v>0</v>
      </c>
      <c r="N129" s="511">
        <v>0</v>
      </c>
      <c r="O129" s="178">
        <f t="shared" si="21"/>
        <v>0</v>
      </c>
      <c r="P129" s="490"/>
      <c r="Q129" s="491"/>
      <c r="R129" s="378"/>
      <c r="S129" s="335"/>
      <c r="T129" s="349"/>
    </row>
    <row r="130" spans="1:20" s="280" customFormat="1" ht="12.75" outlineLevel="1">
      <c r="A130" s="510" t="s">
        <v>322</v>
      </c>
      <c r="B130" s="52" t="s">
        <v>8</v>
      </c>
      <c r="C130" s="53" t="s">
        <v>164</v>
      </c>
      <c r="D130" s="510" t="s">
        <v>425</v>
      </c>
      <c r="E130" s="221" t="s">
        <v>31</v>
      </c>
      <c r="F130" s="503">
        <v>0</v>
      </c>
      <c r="G130" s="503">
        <v>0</v>
      </c>
      <c r="H130" s="504">
        <v>9253</v>
      </c>
      <c r="I130" s="504">
        <v>6000</v>
      </c>
      <c r="J130" s="79">
        <f>IF(H130&gt;0,I130/H130,0)</f>
        <v>0.6484383443207609</v>
      </c>
      <c r="K130" s="512">
        <v>0</v>
      </c>
      <c r="L130" s="511">
        <v>0</v>
      </c>
      <c r="M130" s="511">
        <v>0</v>
      </c>
      <c r="N130" s="511">
        <v>0</v>
      </c>
      <c r="O130" s="178">
        <f>IF(AND(M130=1,N130=1),1,0)</f>
        <v>0</v>
      </c>
      <c r="P130" s="490"/>
      <c r="Q130" s="491"/>
      <c r="R130" s="378"/>
      <c r="S130" s="335"/>
      <c r="T130" s="349"/>
    </row>
    <row r="131" spans="1:20" s="280" customFormat="1" ht="12.75" outlineLevel="1">
      <c r="A131" s="510" t="s">
        <v>322</v>
      </c>
      <c r="B131" s="52" t="s">
        <v>8</v>
      </c>
      <c r="C131" s="53" t="s">
        <v>164</v>
      </c>
      <c r="D131" s="510" t="s">
        <v>426</v>
      </c>
      <c r="E131" s="221" t="s">
        <v>31</v>
      </c>
      <c r="F131" s="503">
        <v>0</v>
      </c>
      <c r="G131" s="503">
        <v>0</v>
      </c>
      <c r="H131" s="504">
        <v>9253</v>
      </c>
      <c r="I131" s="504">
        <v>6000</v>
      </c>
      <c r="J131" s="79">
        <f t="shared" si="20"/>
        <v>0.6484383443207609</v>
      </c>
      <c r="K131" s="512">
        <v>0</v>
      </c>
      <c r="L131" s="511">
        <v>0</v>
      </c>
      <c r="M131" s="511">
        <v>0</v>
      </c>
      <c r="N131" s="511">
        <v>0</v>
      </c>
      <c r="O131" s="178">
        <f t="shared" si="21"/>
        <v>0</v>
      </c>
      <c r="P131" s="490"/>
      <c r="Q131" s="491"/>
      <c r="R131" s="378"/>
      <c r="S131" s="335"/>
      <c r="T131" s="349"/>
    </row>
    <row r="132" spans="1:20" s="280" customFormat="1" ht="12.75" outlineLevel="1">
      <c r="A132" s="510" t="s">
        <v>322</v>
      </c>
      <c r="B132" s="52" t="s">
        <v>8</v>
      </c>
      <c r="C132" s="53" t="s">
        <v>164</v>
      </c>
      <c r="D132" s="510" t="s">
        <v>600</v>
      </c>
      <c r="E132" s="221" t="s">
        <v>31</v>
      </c>
      <c r="F132" s="503">
        <v>1</v>
      </c>
      <c r="G132" s="503">
        <v>0</v>
      </c>
      <c r="H132" s="504">
        <v>9253</v>
      </c>
      <c r="I132" s="504">
        <v>6000</v>
      </c>
      <c r="J132" s="79">
        <f>IF(H132&gt;0,I132/H132,0)</f>
        <v>0.6484383443207609</v>
      </c>
      <c r="K132" s="512">
        <v>0</v>
      </c>
      <c r="L132" s="511">
        <v>0</v>
      </c>
      <c r="M132" s="511">
        <v>0</v>
      </c>
      <c r="N132" s="511">
        <v>0</v>
      </c>
      <c r="O132" s="178">
        <f>IF(AND(M132=1,N132=1),1,0)</f>
        <v>0</v>
      </c>
      <c r="P132" s="490"/>
      <c r="Q132" s="491"/>
      <c r="R132" s="378"/>
      <c r="S132" s="335"/>
      <c r="T132" s="349"/>
    </row>
    <row r="133" spans="1:20" s="280" customFormat="1" ht="12.75" outlineLevel="1">
      <c r="A133" s="510" t="s">
        <v>322</v>
      </c>
      <c r="B133" s="52" t="s">
        <v>8</v>
      </c>
      <c r="C133" s="53" t="s">
        <v>164</v>
      </c>
      <c r="D133" s="510" t="s">
        <v>601</v>
      </c>
      <c r="E133" s="221" t="s">
        <v>31</v>
      </c>
      <c r="F133" s="503">
        <v>1</v>
      </c>
      <c r="G133" s="503">
        <v>0</v>
      </c>
      <c r="H133" s="504">
        <v>9253</v>
      </c>
      <c r="I133" s="504">
        <v>6000</v>
      </c>
      <c r="J133" s="79">
        <f>IF(H133&gt;0,I133/H133,0)</f>
        <v>0.6484383443207609</v>
      </c>
      <c r="K133" s="512">
        <v>0</v>
      </c>
      <c r="L133" s="511">
        <v>0</v>
      </c>
      <c r="M133" s="511">
        <v>0</v>
      </c>
      <c r="N133" s="511">
        <v>0</v>
      </c>
      <c r="O133" s="178">
        <f>IF(AND(M133=1,N133=1),1,0)</f>
        <v>0</v>
      </c>
      <c r="P133" s="490"/>
      <c r="Q133" s="491"/>
      <c r="R133" s="378"/>
      <c r="S133" s="335"/>
      <c r="T133" s="349"/>
    </row>
    <row r="134" spans="1:20" s="280" customFormat="1" ht="12.75" outlineLevel="1">
      <c r="A134" s="510" t="s">
        <v>404</v>
      </c>
      <c r="B134" s="52" t="s">
        <v>8</v>
      </c>
      <c r="C134" s="53" t="s">
        <v>164</v>
      </c>
      <c r="D134" s="510" t="s">
        <v>585</v>
      </c>
      <c r="E134" s="221" t="s">
        <v>31</v>
      </c>
      <c r="F134" s="503">
        <v>0</v>
      </c>
      <c r="G134" s="503">
        <v>0</v>
      </c>
      <c r="H134" s="504">
        <v>9253</v>
      </c>
      <c r="I134" s="504">
        <v>9253</v>
      </c>
      <c r="J134" s="79">
        <f aca="true" t="shared" si="22" ref="J134:J139">IF(H134&gt;0,I134/H134,0)</f>
        <v>1</v>
      </c>
      <c r="K134" s="512">
        <v>0</v>
      </c>
      <c r="L134" s="511">
        <v>0</v>
      </c>
      <c r="M134" s="511">
        <v>0</v>
      </c>
      <c r="N134" s="511">
        <v>0</v>
      </c>
      <c r="O134" s="178">
        <f aca="true" t="shared" si="23" ref="O134:O139">IF(AND(M134=1,N134=1),1,0)</f>
        <v>0</v>
      </c>
      <c r="P134" s="490"/>
      <c r="Q134" s="491"/>
      <c r="R134" s="378"/>
      <c r="S134" s="335"/>
      <c r="T134" s="349"/>
    </row>
    <row r="135" spans="1:20" s="280" customFormat="1" ht="12.75" outlineLevel="1">
      <c r="A135" s="510" t="s">
        <v>350</v>
      </c>
      <c r="B135" s="52" t="s">
        <v>8</v>
      </c>
      <c r="C135" s="53" t="s">
        <v>165</v>
      </c>
      <c r="D135" s="510" t="s">
        <v>544</v>
      </c>
      <c r="E135" s="221" t="s">
        <v>31</v>
      </c>
      <c r="F135" s="503">
        <v>0</v>
      </c>
      <c r="G135" s="503">
        <v>0</v>
      </c>
      <c r="H135" s="504">
        <v>9253</v>
      </c>
      <c r="I135" s="504">
        <v>9253</v>
      </c>
      <c r="J135" s="79">
        <f t="shared" si="22"/>
        <v>1</v>
      </c>
      <c r="K135" s="512">
        <v>0</v>
      </c>
      <c r="L135" s="511">
        <v>0</v>
      </c>
      <c r="M135" s="511">
        <v>0</v>
      </c>
      <c r="N135" s="511">
        <v>0</v>
      </c>
      <c r="O135" s="178">
        <f t="shared" si="23"/>
        <v>0</v>
      </c>
      <c r="P135" s="492"/>
      <c r="Q135" s="487"/>
      <c r="R135" s="378"/>
      <c r="S135" s="335"/>
      <c r="T135" s="349"/>
    </row>
    <row r="136" spans="1:20" s="280" customFormat="1" ht="12.75" outlineLevel="1">
      <c r="A136" s="510" t="s">
        <v>350</v>
      </c>
      <c r="B136" s="52" t="s">
        <v>8</v>
      </c>
      <c r="C136" s="53" t="s">
        <v>165</v>
      </c>
      <c r="D136" s="510" t="s">
        <v>545</v>
      </c>
      <c r="E136" s="221" t="s">
        <v>31</v>
      </c>
      <c r="F136" s="503">
        <v>0</v>
      </c>
      <c r="G136" s="503">
        <v>0</v>
      </c>
      <c r="H136" s="504">
        <v>9253</v>
      </c>
      <c r="I136" s="504">
        <v>9253</v>
      </c>
      <c r="J136" s="79">
        <f t="shared" si="22"/>
        <v>1</v>
      </c>
      <c r="K136" s="512">
        <v>0</v>
      </c>
      <c r="L136" s="511">
        <v>0</v>
      </c>
      <c r="M136" s="511">
        <v>0</v>
      </c>
      <c r="N136" s="511">
        <v>0</v>
      </c>
      <c r="O136" s="178">
        <f t="shared" si="23"/>
        <v>0</v>
      </c>
      <c r="P136" s="492"/>
      <c r="Q136" s="487"/>
      <c r="R136" s="378"/>
      <c r="S136" s="335"/>
      <c r="T136" s="349"/>
    </row>
    <row r="137" spans="1:20" s="280" customFormat="1" ht="12.75" outlineLevel="1">
      <c r="A137" s="510" t="s">
        <v>350</v>
      </c>
      <c r="B137" s="52" t="s">
        <v>8</v>
      </c>
      <c r="C137" s="53" t="s">
        <v>165</v>
      </c>
      <c r="D137" s="510" t="s">
        <v>546</v>
      </c>
      <c r="E137" s="221" t="s">
        <v>31</v>
      </c>
      <c r="F137" s="503">
        <v>0</v>
      </c>
      <c r="G137" s="503">
        <v>0</v>
      </c>
      <c r="H137" s="504">
        <v>9253</v>
      </c>
      <c r="I137" s="504">
        <v>9253</v>
      </c>
      <c r="J137" s="79">
        <f t="shared" si="22"/>
        <v>1</v>
      </c>
      <c r="K137" s="512">
        <v>0</v>
      </c>
      <c r="L137" s="511">
        <v>0</v>
      </c>
      <c r="M137" s="511">
        <v>0</v>
      </c>
      <c r="N137" s="511">
        <v>0</v>
      </c>
      <c r="O137" s="178">
        <f t="shared" si="23"/>
        <v>0</v>
      </c>
      <c r="P137" s="492"/>
      <c r="Q137" s="487"/>
      <c r="R137" s="378"/>
      <c r="S137" s="335"/>
      <c r="T137" s="349"/>
    </row>
    <row r="138" spans="1:20" s="280" customFormat="1" ht="12.75" outlineLevel="1">
      <c r="A138" s="510" t="s">
        <v>361</v>
      </c>
      <c r="B138" s="52" t="s">
        <v>8</v>
      </c>
      <c r="C138" s="53" t="s">
        <v>165</v>
      </c>
      <c r="D138" s="510" t="s">
        <v>443</v>
      </c>
      <c r="E138" s="221" t="s">
        <v>31</v>
      </c>
      <c r="F138" s="503">
        <v>1</v>
      </c>
      <c r="G138" s="503">
        <v>0</v>
      </c>
      <c r="H138" s="504">
        <v>9253</v>
      </c>
      <c r="I138" s="504">
        <v>6000</v>
      </c>
      <c r="J138" s="79">
        <f t="shared" si="22"/>
        <v>0.6484383443207609</v>
      </c>
      <c r="K138" s="512">
        <v>0</v>
      </c>
      <c r="L138" s="511">
        <v>0</v>
      </c>
      <c r="M138" s="511">
        <v>1</v>
      </c>
      <c r="N138" s="511">
        <v>1</v>
      </c>
      <c r="O138" s="178">
        <f t="shared" si="23"/>
        <v>1</v>
      </c>
      <c r="P138" s="492"/>
      <c r="Q138" s="487"/>
      <c r="R138" s="378"/>
      <c r="S138" s="335"/>
      <c r="T138" s="349"/>
    </row>
    <row r="139" spans="1:20" s="280" customFormat="1" ht="12.75" outlineLevel="1">
      <c r="A139" s="510" t="s">
        <v>361</v>
      </c>
      <c r="B139" s="52" t="s">
        <v>8</v>
      </c>
      <c r="C139" s="53" t="s">
        <v>165</v>
      </c>
      <c r="D139" s="510" t="s">
        <v>444</v>
      </c>
      <c r="E139" s="221" t="s">
        <v>31</v>
      </c>
      <c r="F139" s="503">
        <v>0</v>
      </c>
      <c r="G139" s="503">
        <v>0</v>
      </c>
      <c r="H139" s="504">
        <v>9253</v>
      </c>
      <c r="I139" s="504">
        <v>6000</v>
      </c>
      <c r="J139" s="79">
        <f t="shared" si="22"/>
        <v>0.6484383443207609</v>
      </c>
      <c r="K139" s="512">
        <v>0</v>
      </c>
      <c r="L139" s="511">
        <v>0</v>
      </c>
      <c r="M139" s="511">
        <v>0</v>
      </c>
      <c r="N139" s="511">
        <v>0</v>
      </c>
      <c r="O139" s="178">
        <f t="shared" si="23"/>
        <v>0</v>
      </c>
      <c r="P139" s="492"/>
      <c r="Q139" s="487"/>
      <c r="R139" s="378"/>
      <c r="S139" s="335"/>
      <c r="T139" s="349"/>
    </row>
    <row r="140" spans="1:20" s="275" customFormat="1" ht="5.25" customHeight="1" outlineLevel="1">
      <c r="A140" s="300"/>
      <c r="B140" s="4"/>
      <c r="C140" s="4"/>
      <c r="D140" s="117"/>
      <c r="E140" s="225"/>
      <c r="F140" s="438"/>
      <c r="G140" s="438">
        <v>0</v>
      </c>
      <c r="H140" s="439"/>
      <c r="I140" s="439"/>
      <c r="J140" s="111"/>
      <c r="K140" s="111"/>
      <c r="L140" s="453"/>
      <c r="M140" s="454"/>
      <c r="N140" s="455"/>
      <c r="O140" s="80"/>
      <c r="P140" s="438"/>
      <c r="Q140" s="470"/>
      <c r="R140" s="378"/>
      <c r="S140" s="329"/>
      <c r="T140" s="342"/>
    </row>
    <row r="141" spans="1:20" s="273" customFormat="1" ht="12.75" hidden="1" outlineLevel="2">
      <c r="A141" s="298"/>
      <c r="B141" s="30" t="s">
        <v>50</v>
      </c>
      <c r="C141" s="28"/>
      <c r="D141" s="116"/>
      <c r="E141" s="231" t="s">
        <v>151</v>
      </c>
      <c r="F141" s="440" t="s">
        <v>74</v>
      </c>
      <c r="G141" s="440" t="s">
        <v>75</v>
      </c>
      <c r="H141" s="441" t="s">
        <v>31</v>
      </c>
      <c r="I141" s="471"/>
      <c r="J141" s="78" t="s">
        <v>71</v>
      </c>
      <c r="K141" s="78" t="s">
        <v>70</v>
      </c>
      <c r="L141" s="457"/>
      <c r="M141" s="441"/>
      <c r="N141" s="458"/>
      <c r="O141" s="106"/>
      <c r="P141" s="440"/>
      <c r="Q141" s="471"/>
      <c r="R141" s="379"/>
      <c r="S141" s="327"/>
      <c r="T141" s="340"/>
    </row>
    <row r="142" spans="1:20" s="276" customFormat="1" ht="12.75" hidden="1" outlineLevel="2">
      <c r="A142" s="304"/>
      <c r="B142" s="40"/>
      <c r="C142" s="14"/>
      <c r="D142" s="25"/>
      <c r="E142" s="227" t="s">
        <v>152</v>
      </c>
      <c r="F142" s="442">
        <f>IF(F144&gt;0,F143/F144,0)</f>
        <v>0.4108527131782946</v>
      </c>
      <c r="G142" s="442">
        <f>IF(G144&gt;0,G143/G144,0)</f>
        <v>0</v>
      </c>
      <c r="H142" s="443"/>
      <c r="I142" s="460"/>
      <c r="J142" s="71">
        <f>IF(J144&gt;0,J143/J144,0)</f>
        <v>0.7424529107275208</v>
      </c>
      <c r="K142" s="71">
        <f>IF(K144&gt;0,K143/K144,0)</f>
        <v>0</v>
      </c>
      <c r="L142" s="459"/>
      <c r="M142" s="443"/>
      <c r="N142" s="460"/>
      <c r="O142" s="101"/>
      <c r="P142" s="472"/>
      <c r="Q142" s="473"/>
      <c r="R142" s="345"/>
      <c r="S142" s="331"/>
      <c r="T142" s="345"/>
    </row>
    <row r="143" spans="1:20" s="276" customFormat="1" ht="12.75" hidden="1" outlineLevel="2">
      <c r="A143" s="304"/>
      <c r="B143" s="40"/>
      <c r="C143" s="14"/>
      <c r="D143" s="25"/>
      <c r="E143" s="227" t="s">
        <v>173</v>
      </c>
      <c r="F143" s="444">
        <f>F146</f>
        <v>53</v>
      </c>
      <c r="G143" s="444">
        <f>G146</f>
        <v>0</v>
      </c>
      <c r="H143" s="443"/>
      <c r="I143" s="460"/>
      <c r="J143" s="250">
        <f>I146</f>
        <v>937238.387579</v>
      </c>
      <c r="K143" s="250">
        <f>K146</f>
        <v>0</v>
      </c>
      <c r="L143" s="459"/>
      <c r="M143" s="443"/>
      <c r="N143" s="460"/>
      <c r="O143" s="101"/>
      <c r="P143" s="472"/>
      <c r="Q143" s="473"/>
      <c r="R143" s="345"/>
      <c r="S143" s="331"/>
      <c r="T143" s="345"/>
    </row>
    <row r="144" spans="1:20" s="276" customFormat="1" ht="12.75" hidden="1" outlineLevel="2">
      <c r="A144" s="304"/>
      <c r="B144" s="40"/>
      <c r="C144" s="14"/>
      <c r="D144" s="25"/>
      <c r="E144" s="227" t="s">
        <v>174</v>
      </c>
      <c r="F144" s="444">
        <f>$D146</f>
        <v>129</v>
      </c>
      <c r="G144" s="444">
        <f>$D146</f>
        <v>129</v>
      </c>
      <c r="H144" s="443"/>
      <c r="I144" s="460"/>
      <c r="J144" s="250">
        <f>H146</f>
        <v>1262353.981023</v>
      </c>
      <c r="K144" s="250">
        <f>$D146</f>
        <v>129</v>
      </c>
      <c r="L144" s="459"/>
      <c r="M144" s="443"/>
      <c r="N144" s="460"/>
      <c r="O144" s="101"/>
      <c r="P144" s="472"/>
      <c r="Q144" s="473"/>
      <c r="R144" s="345"/>
      <c r="S144" s="331"/>
      <c r="T144" s="345"/>
    </row>
    <row r="145" spans="1:20" s="280" customFormat="1" ht="12.75" hidden="1" outlineLevel="3">
      <c r="A145" s="309"/>
      <c r="B145" s="32"/>
      <c r="C145" s="32"/>
      <c r="D145" s="118" t="s">
        <v>124</v>
      </c>
      <c r="E145" s="232" t="s">
        <v>148</v>
      </c>
      <c r="F145" s="451" t="s">
        <v>73</v>
      </c>
      <c r="G145" s="451" t="s">
        <v>76</v>
      </c>
      <c r="H145" s="446" t="s">
        <v>140</v>
      </c>
      <c r="I145" s="477" t="s">
        <v>141</v>
      </c>
      <c r="J145" s="190"/>
      <c r="K145" s="190" t="s">
        <v>72</v>
      </c>
      <c r="L145" s="461" t="s">
        <v>187</v>
      </c>
      <c r="M145" s="462" t="s">
        <v>186</v>
      </c>
      <c r="N145" s="463" t="s">
        <v>185</v>
      </c>
      <c r="O145" s="102" t="s">
        <v>184</v>
      </c>
      <c r="P145" s="469"/>
      <c r="Q145" s="477"/>
      <c r="R145" s="385"/>
      <c r="S145" s="335"/>
      <c r="T145" s="349"/>
    </row>
    <row r="146" spans="1:20" s="275" customFormat="1" ht="12.75" hidden="1" outlineLevel="3">
      <c r="A146" s="306"/>
      <c r="B146" s="41"/>
      <c r="C146" s="7"/>
      <c r="D146" s="16">
        <f>COUNTA(D147:D277)</f>
        <v>129</v>
      </c>
      <c r="E146" s="232" t="s">
        <v>149</v>
      </c>
      <c r="F146" s="447">
        <f>SUM(F147:F277)</f>
        <v>53</v>
      </c>
      <c r="G146" s="447">
        <f>SUM(G147:G277)</f>
        <v>0</v>
      </c>
      <c r="H146" s="448">
        <f>SUM(H147:H277)</f>
        <v>1262353.981023</v>
      </c>
      <c r="I146" s="483">
        <f>SUM(I147:I277)</f>
        <v>937238.387579</v>
      </c>
      <c r="J146" s="76"/>
      <c r="K146" s="76">
        <f>SUM(K147:K277)</f>
        <v>0</v>
      </c>
      <c r="L146" s="464">
        <f>SUM(L147:L277)</f>
        <v>2</v>
      </c>
      <c r="M146" s="448">
        <f>SUM(M147:M277)</f>
        <v>48</v>
      </c>
      <c r="N146" s="465">
        <f>SUM(N147:N277)</f>
        <v>35</v>
      </c>
      <c r="O146" s="8" t="e">
        <f>SUM(O147:O277)</f>
        <v>#VALUE!</v>
      </c>
      <c r="P146" s="447"/>
      <c r="Q146" s="475"/>
      <c r="R146" s="382"/>
      <c r="S146" s="329"/>
      <c r="T146" s="342"/>
    </row>
    <row r="147" spans="1:20" s="278" customFormat="1" ht="6.75" customHeight="1" hidden="1" outlineLevel="2" collapsed="1">
      <c r="A147" s="310"/>
      <c r="B147" s="44"/>
      <c r="C147" s="44"/>
      <c r="D147" s="115"/>
      <c r="E147" s="222"/>
      <c r="F147" s="449"/>
      <c r="G147" s="449"/>
      <c r="H147" s="450"/>
      <c r="I147" s="450"/>
      <c r="J147" s="108"/>
      <c r="K147" s="108"/>
      <c r="L147" s="466"/>
      <c r="M147" s="467"/>
      <c r="N147" s="468"/>
      <c r="O147" s="69"/>
      <c r="P147" s="449"/>
      <c r="Q147" s="476"/>
      <c r="R147" s="387"/>
      <c r="S147" s="333"/>
      <c r="T147" s="347"/>
    </row>
    <row r="148" spans="1:20" s="282" customFormat="1" ht="12.75" outlineLevel="1" collapsed="1">
      <c r="A148" s="510" t="s">
        <v>351</v>
      </c>
      <c r="B148" s="50" t="s">
        <v>9</v>
      </c>
      <c r="C148" s="51" t="s">
        <v>10</v>
      </c>
      <c r="D148" s="510" t="s">
        <v>352</v>
      </c>
      <c r="E148" s="221" t="s">
        <v>31</v>
      </c>
      <c r="F148" s="503">
        <v>0</v>
      </c>
      <c r="G148" s="503">
        <v>0</v>
      </c>
      <c r="H148" s="504">
        <v>9253</v>
      </c>
      <c r="I148" s="504">
        <v>6000</v>
      </c>
      <c r="J148" s="79">
        <f aca="true" t="shared" si="24" ref="J148:J160">IF(H148&gt;0,I148/H148,0)</f>
        <v>0.6484383443207609</v>
      </c>
      <c r="K148" s="512">
        <v>0</v>
      </c>
      <c r="L148" s="511">
        <v>0</v>
      </c>
      <c r="M148" s="511">
        <v>1</v>
      </c>
      <c r="N148" s="511">
        <v>0</v>
      </c>
      <c r="O148" s="178">
        <f aca="true" t="shared" si="25" ref="O148:O160">IF(AND(M148=1,N148=1),1,0)</f>
        <v>0</v>
      </c>
      <c r="P148" s="488"/>
      <c r="Q148" s="489"/>
      <c r="R148" s="386"/>
      <c r="S148" s="337"/>
      <c r="T148" s="351"/>
    </row>
    <row r="149" spans="1:20" s="282" customFormat="1" ht="12.75" outlineLevel="1" collapsed="1">
      <c r="A149" s="510" t="s">
        <v>499</v>
      </c>
      <c r="B149" s="50" t="s">
        <v>9</v>
      </c>
      <c r="C149" s="51" t="s">
        <v>10</v>
      </c>
      <c r="D149" s="510" t="s">
        <v>501</v>
      </c>
      <c r="E149" s="221" t="s">
        <v>31</v>
      </c>
      <c r="F149" s="503">
        <v>0</v>
      </c>
      <c r="G149" s="503">
        <v>0</v>
      </c>
      <c r="H149" s="504">
        <v>9253</v>
      </c>
      <c r="I149" s="504">
        <v>6000</v>
      </c>
      <c r="J149" s="79">
        <f>IF(H149&gt;0,I149/H149,0)</f>
        <v>0.6484383443207609</v>
      </c>
      <c r="K149" s="512">
        <v>0</v>
      </c>
      <c r="L149" s="511">
        <v>0</v>
      </c>
      <c r="M149" s="511">
        <v>1</v>
      </c>
      <c r="N149" s="511">
        <v>0</v>
      </c>
      <c r="O149" s="178">
        <f>IF(AND(M149=1,N149=1),1,0)</f>
        <v>0</v>
      </c>
      <c r="P149" s="488"/>
      <c r="Q149" s="489"/>
      <c r="R149" s="386"/>
      <c r="S149" s="337"/>
      <c r="T149" s="351"/>
    </row>
    <row r="150" spans="1:20" s="282" customFormat="1" ht="12.75" outlineLevel="1" collapsed="1">
      <c r="A150" s="510" t="s">
        <v>499</v>
      </c>
      <c r="B150" s="50" t="s">
        <v>9</v>
      </c>
      <c r="C150" s="51" t="s">
        <v>10</v>
      </c>
      <c r="D150" s="510" t="s">
        <v>502</v>
      </c>
      <c r="E150" s="221" t="s">
        <v>31</v>
      </c>
      <c r="F150" s="503">
        <v>0</v>
      </c>
      <c r="G150" s="503">
        <v>0</v>
      </c>
      <c r="H150" s="504">
        <v>9253</v>
      </c>
      <c r="I150" s="504">
        <v>6000</v>
      </c>
      <c r="J150" s="79">
        <f>IF(H150&gt;0,I150/H150,0)</f>
        <v>0.6484383443207609</v>
      </c>
      <c r="K150" s="512">
        <v>0</v>
      </c>
      <c r="L150" s="511">
        <v>0</v>
      </c>
      <c r="M150" s="511">
        <v>1</v>
      </c>
      <c r="N150" s="511">
        <v>0</v>
      </c>
      <c r="O150" s="178">
        <f>IF(AND(M150=1,N150=1),1,0)</f>
        <v>0</v>
      </c>
      <c r="P150" s="488"/>
      <c r="Q150" s="489"/>
      <c r="R150" s="386"/>
      <c r="S150" s="337"/>
      <c r="T150" s="351"/>
    </row>
    <row r="151" spans="1:20" s="280" customFormat="1" ht="12.75" outlineLevel="1">
      <c r="A151" s="510" t="s">
        <v>322</v>
      </c>
      <c r="B151" s="52" t="s">
        <v>9</v>
      </c>
      <c r="C151" s="53" t="s">
        <v>11</v>
      </c>
      <c r="D151" s="510" t="s">
        <v>353</v>
      </c>
      <c r="E151" s="221" t="s">
        <v>31</v>
      </c>
      <c r="F151" s="503">
        <v>0</v>
      </c>
      <c r="G151" s="503">
        <v>0</v>
      </c>
      <c r="H151" s="504">
        <v>9253</v>
      </c>
      <c r="I151" s="504">
        <v>6000</v>
      </c>
      <c r="J151" s="79">
        <f t="shared" si="24"/>
        <v>0.6484383443207609</v>
      </c>
      <c r="K151" s="512">
        <v>0</v>
      </c>
      <c r="L151" s="511">
        <v>0</v>
      </c>
      <c r="M151" s="511">
        <v>0</v>
      </c>
      <c r="N151" s="511">
        <v>0</v>
      </c>
      <c r="O151" s="178">
        <f t="shared" si="25"/>
        <v>0</v>
      </c>
      <c r="P151" s="490"/>
      <c r="Q151" s="491"/>
      <c r="R151" s="378"/>
      <c r="S151" s="335"/>
      <c r="T151" s="349"/>
    </row>
    <row r="152" spans="1:20" s="280" customFormat="1" ht="12.75" outlineLevel="1">
      <c r="A152" s="510" t="s">
        <v>322</v>
      </c>
      <c r="B152" s="52" t="s">
        <v>9</v>
      </c>
      <c r="C152" s="53" t="s">
        <v>11</v>
      </c>
      <c r="D152" s="510" t="s">
        <v>427</v>
      </c>
      <c r="E152" s="221" t="s">
        <v>31</v>
      </c>
      <c r="F152" s="503">
        <v>1</v>
      </c>
      <c r="G152" s="503">
        <v>0</v>
      </c>
      <c r="H152" s="504">
        <v>9253</v>
      </c>
      <c r="I152" s="504">
        <v>6000</v>
      </c>
      <c r="J152" s="79">
        <f t="shared" si="24"/>
        <v>0.6484383443207609</v>
      </c>
      <c r="K152" s="512">
        <v>0</v>
      </c>
      <c r="L152" s="511">
        <v>0</v>
      </c>
      <c r="M152" s="511">
        <v>1</v>
      </c>
      <c r="N152" s="511">
        <v>1</v>
      </c>
      <c r="O152" s="178">
        <f t="shared" si="25"/>
        <v>1</v>
      </c>
      <c r="P152" s="490"/>
      <c r="Q152" s="491"/>
      <c r="R152" s="378"/>
      <c r="S152" s="335"/>
      <c r="T152" s="349"/>
    </row>
    <row r="153" spans="1:20" s="280" customFormat="1" ht="12.75" outlineLevel="1">
      <c r="A153" s="510" t="s">
        <v>322</v>
      </c>
      <c r="B153" s="52" t="s">
        <v>9</v>
      </c>
      <c r="C153" s="53" t="s">
        <v>11</v>
      </c>
      <c r="D153" s="510" t="s">
        <v>580</v>
      </c>
      <c r="E153" s="221" t="s">
        <v>31</v>
      </c>
      <c r="F153" s="503">
        <v>1</v>
      </c>
      <c r="G153" s="503">
        <v>0</v>
      </c>
      <c r="H153" s="504">
        <v>9253</v>
      </c>
      <c r="I153" s="504">
        <v>9253</v>
      </c>
      <c r="J153" s="79">
        <f>IF(H153&gt;0,I153/H153,0)</f>
        <v>1</v>
      </c>
      <c r="K153" s="512">
        <v>0</v>
      </c>
      <c r="L153" s="511">
        <v>0</v>
      </c>
      <c r="M153" s="511">
        <v>1</v>
      </c>
      <c r="N153" s="511">
        <v>1</v>
      </c>
      <c r="O153" s="178">
        <f>IF(AND(M153=1,N153=1),1,0)</f>
        <v>1</v>
      </c>
      <c r="P153" s="490"/>
      <c r="Q153" s="491"/>
      <c r="R153" s="378"/>
      <c r="S153" s="335"/>
      <c r="T153" s="349"/>
    </row>
    <row r="154" spans="1:20" s="280" customFormat="1" ht="12.75" outlineLevel="1">
      <c r="A154" s="510" t="s">
        <v>322</v>
      </c>
      <c r="B154" s="52" t="s">
        <v>9</v>
      </c>
      <c r="C154" s="53" t="s">
        <v>11</v>
      </c>
      <c r="D154" s="510" t="s">
        <v>581</v>
      </c>
      <c r="E154" s="221" t="s">
        <v>31</v>
      </c>
      <c r="F154" s="503">
        <v>1</v>
      </c>
      <c r="G154" s="503">
        <v>0</v>
      </c>
      <c r="H154" s="504">
        <v>9253</v>
      </c>
      <c r="I154" s="504">
        <v>9253</v>
      </c>
      <c r="J154" s="79">
        <f>IF(H154&gt;0,I154/H154,0)</f>
        <v>1</v>
      </c>
      <c r="K154" s="512">
        <v>0</v>
      </c>
      <c r="L154" s="511">
        <v>0</v>
      </c>
      <c r="M154" s="511">
        <v>1</v>
      </c>
      <c r="N154" s="511">
        <v>1</v>
      </c>
      <c r="O154" s="178">
        <f>IF(AND(M154=1,N154=1),1,0)</f>
        <v>1</v>
      </c>
      <c r="P154" s="490"/>
      <c r="Q154" s="491"/>
      <c r="R154" s="378"/>
      <c r="S154" s="335"/>
      <c r="T154" s="349"/>
    </row>
    <row r="155" spans="1:20" s="280" customFormat="1" ht="12.75" outlineLevel="1">
      <c r="A155" s="510" t="s">
        <v>322</v>
      </c>
      <c r="B155" s="52" t="s">
        <v>9</v>
      </c>
      <c r="C155" s="53" t="s">
        <v>11</v>
      </c>
      <c r="D155" s="510" t="s">
        <v>582</v>
      </c>
      <c r="E155" s="221" t="s">
        <v>31</v>
      </c>
      <c r="F155" s="503">
        <v>1</v>
      </c>
      <c r="G155" s="503">
        <v>0</v>
      </c>
      <c r="H155" s="504">
        <v>9253</v>
      </c>
      <c r="I155" s="504">
        <v>9253</v>
      </c>
      <c r="J155" s="79">
        <f>IF(H155&gt;0,I155/H155,0)</f>
        <v>1</v>
      </c>
      <c r="K155" s="512">
        <v>0</v>
      </c>
      <c r="L155" s="511">
        <v>0</v>
      </c>
      <c r="M155" s="511">
        <v>1</v>
      </c>
      <c r="N155" s="511">
        <v>1</v>
      </c>
      <c r="O155" s="178">
        <f>IF(AND(M155=1,N155=1),1,0)</f>
        <v>1</v>
      </c>
      <c r="P155" s="490"/>
      <c r="Q155" s="491"/>
      <c r="R155" s="378"/>
      <c r="S155" s="335"/>
      <c r="T155" s="349"/>
    </row>
    <row r="156" spans="1:20" s="280" customFormat="1" ht="12.75" outlineLevel="1">
      <c r="A156" s="510" t="s">
        <v>408</v>
      </c>
      <c r="B156" s="52" t="s">
        <v>9</v>
      </c>
      <c r="C156" s="53" t="s">
        <v>12</v>
      </c>
      <c r="D156" s="510" t="s">
        <v>587</v>
      </c>
      <c r="E156" s="221" t="s">
        <v>31</v>
      </c>
      <c r="F156" s="503">
        <v>1</v>
      </c>
      <c r="G156" s="503">
        <v>0</v>
      </c>
      <c r="H156" s="504">
        <v>9253</v>
      </c>
      <c r="I156" s="504">
        <v>9253</v>
      </c>
      <c r="J156" s="79">
        <f t="shared" si="24"/>
        <v>1</v>
      </c>
      <c r="K156" s="512">
        <v>0</v>
      </c>
      <c r="L156" s="511">
        <v>0</v>
      </c>
      <c r="M156" s="511">
        <v>0</v>
      </c>
      <c r="N156" s="511">
        <v>0</v>
      </c>
      <c r="O156" s="178">
        <f t="shared" si="25"/>
        <v>0</v>
      </c>
      <c r="P156" s="490"/>
      <c r="Q156" s="491"/>
      <c r="R156" s="378"/>
      <c r="S156" s="335"/>
      <c r="T156" s="349"/>
    </row>
    <row r="157" spans="1:20" s="280" customFormat="1" ht="12.75" outlineLevel="1">
      <c r="A157" s="510" t="s">
        <v>322</v>
      </c>
      <c r="B157" s="52" t="s">
        <v>9</v>
      </c>
      <c r="C157" s="53" t="s">
        <v>13</v>
      </c>
      <c r="D157" s="510" t="s">
        <v>576</v>
      </c>
      <c r="E157" s="221" t="s">
        <v>31</v>
      </c>
      <c r="F157" s="503">
        <v>1</v>
      </c>
      <c r="G157" s="503">
        <v>0</v>
      </c>
      <c r="H157" s="504">
        <v>9253</v>
      </c>
      <c r="I157" s="504">
        <v>9253</v>
      </c>
      <c r="J157" s="79">
        <f t="shared" si="24"/>
        <v>1</v>
      </c>
      <c r="K157" s="512">
        <v>0</v>
      </c>
      <c r="L157" s="511">
        <v>0</v>
      </c>
      <c r="M157" s="511">
        <v>1</v>
      </c>
      <c r="N157" s="511">
        <v>1</v>
      </c>
      <c r="O157" s="178">
        <f t="shared" si="25"/>
        <v>1</v>
      </c>
      <c r="P157" s="490"/>
      <c r="Q157" s="491"/>
      <c r="R157" s="378"/>
      <c r="S157" s="335"/>
      <c r="T157" s="349"/>
    </row>
    <row r="158" spans="1:20" s="280" customFormat="1" ht="12.75" outlineLevel="1">
      <c r="A158" s="510" t="s">
        <v>322</v>
      </c>
      <c r="B158" s="52" t="s">
        <v>9</v>
      </c>
      <c r="C158" s="53" t="s">
        <v>13</v>
      </c>
      <c r="D158" s="510" t="s">
        <v>577</v>
      </c>
      <c r="E158" s="221" t="s">
        <v>31</v>
      </c>
      <c r="F158" s="503">
        <v>1</v>
      </c>
      <c r="G158" s="503">
        <v>0</v>
      </c>
      <c r="H158" s="504">
        <v>9253</v>
      </c>
      <c r="I158" s="504">
        <v>9253</v>
      </c>
      <c r="J158" s="79">
        <f>IF(H158&gt;0,I158/H158,0)</f>
        <v>1</v>
      </c>
      <c r="K158" s="512">
        <v>0</v>
      </c>
      <c r="L158" s="511">
        <v>0</v>
      </c>
      <c r="M158" s="511">
        <v>1</v>
      </c>
      <c r="N158" s="511">
        <v>1</v>
      </c>
      <c r="O158" s="178">
        <f>IF(AND(M158=1,N158=1),1,0)</f>
        <v>1</v>
      </c>
      <c r="P158" s="490"/>
      <c r="Q158" s="491"/>
      <c r="R158" s="378"/>
      <c r="S158" s="335"/>
      <c r="T158" s="349"/>
    </row>
    <row r="159" spans="1:20" s="280" customFormat="1" ht="12.75" outlineLevel="1">
      <c r="A159" s="510" t="s">
        <v>363</v>
      </c>
      <c r="B159" s="52" t="s">
        <v>9</v>
      </c>
      <c r="C159" s="53" t="s">
        <v>13</v>
      </c>
      <c r="D159" s="510" t="s">
        <v>354</v>
      </c>
      <c r="E159" s="221" t="s">
        <v>31</v>
      </c>
      <c r="F159" s="503">
        <v>1</v>
      </c>
      <c r="G159" s="503">
        <v>0</v>
      </c>
      <c r="H159" s="504">
        <v>9253</v>
      </c>
      <c r="I159" s="504">
        <v>6000</v>
      </c>
      <c r="J159" s="79">
        <f>IF(H159&gt;0,I159/H159,0)</f>
        <v>0.6484383443207609</v>
      </c>
      <c r="K159" s="512">
        <v>0</v>
      </c>
      <c r="L159" s="511">
        <v>0</v>
      </c>
      <c r="M159" s="511">
        <v>1</v>
      </c>
      <c r="N159" s="511">
        <v>1</v>
      </c>
      <c r="O159" s="178">
        <f>IF(AND(M159=1,N159=1),1,0)</f>
        <v>1</v>
      </c>
      <c r="P159" s="490"/>
      <c r="Q159" s="491"/>
      <c r="R159" s="378"/>
      <c r="S159" s="335"/>
      <c r="T159" s="349"/>
    </row>
    <row r="160" spans="1:20" s="280" customFormat="1" ht="12.75" outlineLevel="1">
      <c r="A160" s="510" t="s">
        <v>411</v>
      </c>
      <c r="B160" s="52" t="s">
        <v>9</v>
      </c>
      <c r="C160" s="53" t="s">
        <v>13</v>
      </c>
      <c r="D160" s="510" t="s">
        <v>484</v>
      </c>
      <c r="E160" s="221" t="s">
        <v>31</v>
      </c>
      <c r="F160" s="503">
        <v>1</v>
      </c>
      <c r="G160" s="503">
        <v>0</v>
      </c>
      <c r="H160" s="504">
        <v>9253</v>
      </c>
      <c r="I160" s="504">
        <v>6000</v>
      </c>
      <c r="J160" s="79">
        <f t="shared" si="24"/>
        <v>0.6484383443207609</v>
      </c>
      <c r="K160" s="512">
        <v>0</v>
      </c>
      <c r="L160" s="511">
        <v>0</v>
      </c>
      <c r="M160" s="511">
        <v>1</v>
      </c>
      <c r="N160" s="511">
        <v>1</v>
      </c>
      <c r="O160" s="178">
        <f t="shared" si="25"/>
        <v>1</v>
      </c>
      <c r="P160" s="490"/>
      <c r="Q160" s="491"/>
      <c r="R160" s="378"/>
      <c r="S160" s="335"/>
      <c r="T160" s="349"/>
    </row>
    <row r="161" spans="1:20" s="280" customFormat="1" ht="12.75" outlineLevel="1">
      <c r="A161" s="510" t="s">
        <v>411</v>
      </c>
      <c r="B161" s="52" t="s">
        <v>9</v>
      </c>
      <c r="C161" s="53" t="s">
        <v>13</v>
      </c>
      <c r="D161" s="510" t="s">
        <v>485</v>
      </c>
      <c r="E161" s="221" t="s">
        <v>31</v>
      </c>
      <c r="F161" s="503">
        <v>1</v>
      </c>
      <c r="G161" s="503">
        <v>0</v>
      </c>
      <c r="H161" s="504">
        <v>9253</v>
      </c>
      <c r="I161" s="504">
        <v>6000</v>
      </c>
      <c r="J161" s="79">
        <f aca="true" t="shared" si="26" ref="J161:J169">IF(H161&gt;0,I161/H161,0)</f>
        <v>0.6484383443207609</v>
      </c>
      <c r="K161" s="512">
        <v>0</v>
      </c>
      <c r="L161" s="511">
        <v>0</v>
      </c>
      <c r="M161" s="511">
        <v>1</v>
      </c>
      <c r="N161" s="511">
        <v>1</v>
      </c>
      <c r="O161" s="178">
        <f aca="true" t="shared" si="27" ref="O161:O166">IF(AND(M161=1,N161=1),1,0)</f>
        <v>1</v>
      </c>
      <c r="P161" s="490"/>
      <c r="Q161" s="491"/>
      <c r="R161" s="378"/>
      <c r="S161" s="335"/>
      <c r="T161" s="349"/>
    </row>
    <row r="162" spans="1:20" s="280" customFormat="1" ht="12.75" outlineLevel="1">
      <c r="A162" s="510" t="s">
        <v>411</v>
      </c>
      <c r="B162" s="52" t="s">
        <v>9</v>
      </c>
      <c r="C162" s="53" t="s">
        <v>13</v>
      </c>
      <c r="D162" s="510" t="s">
        <v>487</v>
      </c>
      <c r="E162" s="221" t="s">
        <v>31</v>
      </c>
      <c r="F162" s="503">
        <v>1</v>
      </c>
      <c r="G162" s="503">
        <v>0</v>
      </c>
      <c r="H162" s="504">
        <v>9253</v>
      </c>
      <c r="I162" s="504">
        <v>6000</v>
      </c>
      <c r="J162" s="79">
        <f t="shared" si="26"/>
        <v>0.6484383443207609</v>
      </c>
      <c r="K162" s="512">
        <v>0</v>
      </c>
      <c r="L162" s="511">
        <v>0</v>
      </c>
      <c r="M162" s="511">
        <v>1</v>
      </c>
      <c r="N162" s="511">
        <v>1</v>
      </c>
      <c r="O162" s="178">
        <f t="shared" si="27"/>
        <v>1</v>
      </c>
      <c r="P162" s="490"/>
      <c r="Q162" s="491"/>
      <c r="R162" s="378"/>
      <c r="S162" s="335"/>
      <c r="T162" s="349"/>
    </row>
    <row r="163" spans="1:20" s="280" customFormat="1" ht="12.75" outlineLevel="1">
      <c r="A163" s="510" t="s">
        <v>411</v>
      </c>
      <c r="B163" s="52" t="s">
        <v>9</v>
      </c>
      <c r="C163" s="53" t="s">
        <v>13</v>
      </c>
      <c r="D163" s="510" t="s">
        <v>491</v>
      </c>
      <c r="E163" s="221" t="s">
        <v>31</v>
      </c>
      <c r="F163" s="503">
        <v>1</v>
      </c>
      <c r="G163" s="503">
        <v>0</v>
      </c>
      <c r="H163" s="504">
        <v>9253</v>
      </c>
      <c r="I163" s="504">
        <v>6000</v>
      </c>
      <c r="J163" s="79">
        <f t="shared" si="26"/>
        <v>0.6484383443207609</v>
      </c>
      <c r="K163" s="512">
        <v>0</v>
      </c>
      <c r="L163" s="511">
        <v>0</v>
      </c>
      <c r="M163" s="511">
        <v>1</v>
      </c>
      <c r="N163" s="511">
        <v>1</v>
      </c>
      <c r="O163" s="178">
        <f t="shared" si="27"/>
        <v>1</v>
      </c>
      <c r="P163" s="490"/>
      <c r="Q163" s="491"/>
      <c r="R163" s="378"/>
      <c r="S163" s="335"/>
      <c r="T163" s="349"/>
    </row>
    <row r="164" spans="1:20" s="280" customFormat="1" ht="12.75" outlineLevel="1">
      <c r="A164" s="510" t="s">
        <v>411</v>
      </c>
      <c r="B164" s="52" t="s">
        <v>9</v>
      </c>
      <c r="C164" s="53" t="s">
        <v>13</v>
      </c>
      <c r="D164" s="510" t="s">
        <v>492</v>
      </c>
      <c r="E164" s="221" t="s">
        <v>31</v>
      </c>
      <c r="F164" s="503">
        <v>1</v>
      </c>
      <c r="G164" s="503">
        <v>0</v>
      </c>
      <c r="H164" s="504">
        <v>9253</v>
      </c>
      <c r="I164" s="504">
        <v>6000</v>
      </c>
      <c r="J164" s="79">
        <f t="shared" si="26"/>
        <v>0.6484383443207609</v>
      </c>
      <c r="K164" s="512">
        <v>0</v>
      </c>
      <c r="L164" s="511">
        <v>0</v>
      </c>
      <c r="M164" s="511">
        <v>1</v>
      </c>
      <c r="N164" s="511">
        <v>1</v>
      </c>
      <c r="O164" s="178">
        <f t="shared" si="27"/>
        <v>1</v>
      </c>
      <c r="P164" s="490"/>
      <c r="Q164" s="491"/>
      <c r="R164" s="378"/>
      <c r="S164" s="335"/>
      <c r="T164" s="349"/>
    </row>
    <row r="165" spans="1:20" s="280" customFormat="1" ht="12.75" outlineLevel="1">
      <c r="A165" s="510" t="s">
        <v>411</v>
      </c>
      <c r="B165" s="52" t="s">
        <v>9</v>
      </c>
      <c r="C165" s="53" t="s">
        <v>13</v>
      </c>
      <c r="D165" s="510" t="s">
        <v>564</v>
      </c>
      <c r="E165" s="221" t="s">
        <v>31</v>
      </c>
      <c r="F165" s="503">
        <v>1</v>
      </c>
      <c r="G165" s="503">
        <v>0</v>
      </c>
      <c r="H165" s="504">
        <v>9253</v>
      </c>
      <c r="I165" s="504">
        <v>6000</v>
      </c>
      <c r="J165" s="79">
        <f>IF(H165&gt;0,I165/H165,0)</f>
        <v>0.6484383443207609</v>
      </c>
      <c r="K165" s="512">
        <v>0</v>
      </c>
      <c r="L165" s="511">
        <v>0</v>
      </c>
      <c r="M165" s="511">
        <v>1</v>
      </c>
      <c r="N165" s="511">
        <v>1</v>
      </c>
      <c r="O165" s="178">
        <f t="shared" si="27"/>
        <v>1</v>
      </c>
      <c r="P165" s="490"/>
      <c r="Q165" s="491"/>
      <c r="R165" s="378"/>
      <c r="S165" s="335"/>
      <c r="T165" s="349"/>
    </row>
    <row r="166" spans="1:20" s="280" customFormat="1" ht="12.75" outlineLevel="1">
      <c r="A166" s="510" t="s">
        <v>589</v>
      </c>
      <c r="B166" s="52" t="s">
        <v>9</v>
      </c>
      <c r="C166" s="53" t="s">
        <v>13</v>
      </c>
      <c r="D166" s="510" t="s">
        <v>590</v>
      </c>
      <c r="E166" s="221" t="s">
        <v>31</v>
      </c>
      <c r="F166" s="503">
        <v>1</v>
      </c>
      <c r="G166" s="503">
        <v>0</v>
      </c>
      <c r="H166" s="504">
        <v>9253</v>
      </c>
      <c r="I166" s="504">
        <v>6000</v>
      </c>
      <c r="J166" s="79">
        <f>IF(H166&gt;0,I166/H166,0)</f>
        <v>0.6484383443207609</v>
      </c>
      <c r="K166" s="512">
        <v>0</v>
      </c>
      <c r="L166" s="511">
        <v>0</v>
      </c>
      <c r="M166" s="511">
        <v>1</v>
      </c>
      <c r="N166" s="511">
        <v>1</v>
      </c>
      <c r="O166" s="178">
        <f t="shared" si="27"/>
        <v>1</v>
      </c>
      <c r="P166" s="490"/>
      <c r="Q166" s="491"/>
      <c r="R166" s="378"/>
      <c r="S166" s="335"/>
      <c r="T166" s="349"/>
    </row>
    <row r="167" spans="1:20" s="280" customFormat="1" ht="12.75" outlineLevel="1">
      <c r="A167" s="510" t="s">
        <v>495</v>
      </c>
      <c r="B167" s="52" t="s">
        <v>9</v>
      </c>
      <c r="C167" s="53" t="s">
        <v>13</v>
      </c>
      <c r="D167" s="510" t="s">
        <v>496</v>
      </c>
      <c r="E167" s="221" t="s">
        <v>31</v>
      </c>
      <c r="F167" s="503">
        <v>1</v>
      </c>
      <c r="G167" s="503">
        <v>0</v>
      </c>
      <c r="H167" s="504">
        <v>9253</v>
      </c>
      <c r="I167" s="504">
        <v>6000</v>
      </c>
      <c r="J167" s="79">
        <f t="shared" si="26"/>
        <v>0.6484383443207609</v>
      </c>
      <c r="K167" s="512">
        <v>0</v>
      </c>
      <c r="L167" s="511">
        <v>0</v>
      </c>
      <c r="M167" s="511">
        <v>1</v>
      </c>
      <c r="N167" s="511">
        <v>1</v>
      </c>
      <c r="O167" s="178" t="e">
        <f>#VALUE!</f>
        <v>#VALUE!</v>
      </c>
      <c r="P167" s="490"/>
      <c r="Q167" s="491"/>
      <c r="R167" s="378"/>
      <c r="S167" s="335"/>
      <c r="T167" s="349"/>
    </row>
    <row r="168" spans="1:20" s="280" customFormat="1" ht="12.75" outlineLevel="1">
      <c r="A168" s="510" t="s">
        <v>495</v>
      </c>
      <c r="B168" s="52" t="s">
        <v>9</v>
      </c>
      <c r="C168" s="53" t="s">
        <v>13</v>
      </c>
      <c r="D168" s="510" t="s">
        <v>497</v>
      </c>
      <c r="E168" s="221" t="s">
        <v>31</v>
      </c>
      <c r="F168" s="503">
        <v>1</v>
      </c>
      <c r="G168" s="503">
        <v>0</v>
      </c>
      <c r="H168" s="504">
        <v>9253</v>
      </c>
      <c r="I168" s="504">
        <v>6000</v>
      </c>
      <c r="J168" s="79">
        <f t="shared" si="26"/>
        <v>0.6484383443207609</v>
      </c>
      <c r="K168" s="512">
        <v>0</v>
      </c>
      <c r="L168" s="511">
        <v>0</v>
      </c>
      <c r="M168" s="511">
        <v>1</v>
      </c>
      <c r="N168" s="511">
        <v>1</v>
      </c>
      <c r="O168" s="178">
        <f aca="true" t="shared" si="28" ref="O168:O184">IF(AND(M168=1,N168=1),1,0)</f>
        <v>1</v>
      </c>
      <c r="P168" s="490"/>
      <c r="Q168" s="491"/>
      <c r="R168" s="378"/>
      <c r="S168" s="335"/>
      <c r="T168" s="349"/>
    </row>
    <row r="169" spans="1:20" s="280" customFormat="1" ht="12.75" outlineLevel="1">
      <c r="A169" s="510" t="s">
        <v>495</v>
      </c>
      <c r="B169" s="52" t="s">
        <v>9</v>
      </c>
      <c r="C169" s="53" t="s">
        <v>13</v>
      </c>
      <c r="D169" s="510" t="s">
        <v>498</v>
      </c>
      <c r="E169" s="221" t="s">
        <v>31</v>
      </c>
      <c r="F169" s="503">
        <v>1</v>
      </c>
      <c r="G169" s="503">
        <v>0</v>
      </c>
      <c r="H169" s="504">
        <v>9253</v>
      </c>
      <c r="I169" s="504">
        <v>6000</v>
      </c>
      <c r="J169" s="79">
        <f t="shared" si="26"/>
        <v>0.6484383443207609</v>
      </c>
      <c r="K169" s="512">
        <v>0</v>
      </c>
      <c r="L169" s="511">
        <v>0</v>
      </c>
      <c r="M169" s="511">
        <v>1</v>
      </c>
      <c r="N169" s="511">
        <v>1</v>
      </c>
      <c r="O169" s="178">
        <f t="shared" si="28"/>
        <v>1</v>
      </c>
      <c r="P169" s="490"/>
      <c r="Q169" s="491"/>
      <c r="R169" s="378"/>
      <c r="S169" s="335"/>
      <c r="T169" s="349"/>
    </row>
    <row r="170" spans="1:20" s="280" customFormat="1" ht="12.75" outlineLevel="1">
      <c r="A170" s="510" t="s">
        <v>495</v>
      </c>
      <c r="B170" s="52" t="s">
        <v>9</v>
      </c>
      <c r="C170" s="53" t="s">
        <v>13</v>
      </c>
      <c r="D170" s="510" t="s">
        <v>429</v>
      </c>
      <c r="E170" s="221" t="s">
        <v>31</v>
      </c>
      <c r="F170" s="503">
        <v>1</v>
      </c>
      <c r="G170" s="503">
        <v>0</v>
      </c>
      <c r="H170" s="504">
        <v>9253</v>
      </c>
      <c r="I170" s="504">
        <v>6000</v>
      </c>
      <c r="J170" s="79">
        <f aca="true" t="shared" si="29" ref="J170:J180">IF(H170&gt;0,I170/H170,0)</f>
        <v>0.6484383443207609</v>
      </c>
      <c r="K170" s="512">
        <v>0</v>
      </c>
      <c r="L170" s="511">
        <v>0</v>
      </c>
      <c r="M170" s="511">
        <v>1</v>
      </c>
      <c r="N170" s="511">
        <v>1</v>
      </c>
      <c r="O170" s="178">
        <f t="shared" si="28"/>
        <v>1</v>
      </c>
      <c r="P170" s="490"/>
      <c r="Q170" s="491"/>
      <c r="R170" s="378"/>
      <c r="S170" s="335"/>
      <c r="T170" s="349"/>
    </row>
    <row r="171" spans="1:20" s="280" customFormat="1" ht="12.75" outlineLevel="1">
      <c r="A171" s="510" t="s">
        <v>495</v>
      </c>
      <c r="B171" s="52" t="s">
        <v>9</v>
      </c>
      <c r="C171" s="53" t="s">
        <v>13</v>
      </c>
      <c r="D171" s="510" t="s">
        <v>594</v>
      </c>
      <c r="E171" s="221" t="s">
        <v>31</v>
      </c>
      <c r="F171" s="503">
        <v>1</v>
      </c>
      <c r="G171" s="503">
        <v>0</v>
      </c>
      <c r="H171" s="504">
        <v>9253</v>
      </c>
      <c r="I171" s="504">
        <v>6000</v>
      </c>
      <c r="J171" s="79">
        <f t="shared" si="29"/>
        <v>0.6484383443207609</v>
      </c>
      <c r="K171" s="512">
        <v>0</v>
      </c>
      <c r="L171" s="511">
        <v>0</v>
      </c>
      <c r="M171" s="511">
        <v>1</v>
      </c>
      <c r="N171" s="511">
        <v>1</v>
      </c>
      <c r="O171" s="178">
        <f t="shared" si="28"/>
        <v>1</v>
      </c>
      <c r="P171" s="490"/>
      <c r="Q171" s="491"/>
      <c r="R171" s="378"/>
      <c r="S171" s="335"/>
      <c r="T171" s="349"/>
    </row>
    <row r="172" spans="1:20" s="280" customFormat="1" ht="12.75" outlineLevel="1">
      <c r="A172" s="510" t="s">
        <v>408</v>
      </c>
      <c r="B172" s="52" t="s">
        <v>9</v>
      </c>
      <c r="C172" s="53" t="s">
        <v>13</v>
      </c>
      <c r="D172" s="510" t="s">
        <v>586</v>
      </c>
      <c r="E172" s="221" t="s">
        <v>31</v>
      </c>
      <c r="F172" s="503">
        <v>1</v>
      </c>
      <c r="G172" s="503">
        <v>0</v>
      </c>
      <c r="H172" s="504">
        <v>9253</v>
      </c>
      <c r="I172" s="504">
        <v>6000</v>
      </c>
      <c r="J172" s="79">
        <f t="shared" si="29"/>
        <v>0.6484383443207609</v>
      </c>
      <c r="K172" s="512">
        <v>0</v>
      </c>
      <c r="L172" s="511">
        <v>0</v>
      </c>
      <c r="M172" s="511">
        <v>1</v>
      </c>
      <c r="N172" s="511">
        <v>1</v>
      </c>
      <c r="O172" s="178">
        <f t="shared" si="28"/>
        <v>1</v>
      </c>
      <c r="P172" s="490"/>
      <c r="Q172" s="491"/>
      <c r="R172" s="378"/>
      <c r="S172" s="335"/>
      <c r="T172" s="349"/>
    </row>
    <row r="173" spans="1:20" s="280" customFormat="1" ht="12.75" outlineLevel="1">
      <c r="A173" s="510" t="s">
        <v>348</v>
      </c>
      <c r="B173" s="52" t="s">
        <v>9</v>
      </c>
      <c r="C173" s="53" t="s">
        <v>14</v>
      </c>
      <c r="D173" s="510" t="s">
        <v>313</v>
      </c>
      <c r="E173" s="221" t="s">
        <v>31</v>
      </c>
      <c r="F173" s="503">
        <v>0</v>
      </c>
      <c r="G173" s="503">
        <v>0</v>
      </c>
      <c r="H173" s="504">
        <v>9253</v>
      </c>
      <c r="I173" s="504">
        <v>6000</v>
      </c>
      <c r="J173" s="79">
        <f t="shared" si="29"/>
        <v>0.6484383443207609</v>
      </c>
      <c r="K173" s="512">
        <v>0</v>
      </c>
      <c r="L173" s="511">
        <v>0</v>
      </c>
      <c r="M173" s="511">
        <v>1</v>
      </c>
      <c r="N173" s="511">
        <v>0</v>
      </c>
      <c r="O173" s="178">
        <f t="shared" si="28"/>
        <v>0</v>
      </c>
      <c r="P173" s="490"/>
      <c r="Q173" s="491"/>
      <c r="R173" s="378"/>
      <c r="S173" s="335"/>
      <c r="T173" s="349"/>
    </row>
    <row r="174" spans="1:20" s="280" customFormat="1" ht="12.75" outlineLevel="1">
      <c r="A174" s="510" t="s">
        <v>356</v>
      </c>
      <c r="B174" s="52" t="s">
        <v>9</v>
      </c>
      <c r="C174" s="53" t="s">
        <v>14</v>
      </c>
      <c r="D174" s="510" t="s">
        <v>355</v>
      </c>
      <c r="E174" s="221" t="s">
        <v>31</v>
      </c>
      <c r="F174" s="503">
        <v>1</v>
      </c>
      <c r="G174" s="503">
        <v>0</v>
      </c>
      <c r="H174" s="504">
        <v>9253</v>
      </c>
      <c r="I174" s="504">
        <v>6000</v>
      </c>
      <c r="J174" s="79">
        <f t="shared" si="29"/>
        <v>0.6484383443207609</v>
      </c>
      <c r="K174" s="512">
        <v>0</v>
      </c>
      <c r="L174" s="511">
        <v>0</v>
      </c>
      <c r="M174" s="511">
        <v>0</v>
      </c>
      <c r="N174" s="511">
        <v>0</v>
      </c>
      <c r="O174" s="178">
        <f t="shared" si="28"/>
        <v>0</v>
      </c>
      <c r="P174" s="490"/>
      <c r="Q174" s="491"/>
      <c r="R174" s="378"/>
      <c r="S174" s="335"/>
      <c r="T174" s="349"/>
    </row>
    <row r="175" spans="1:20" s="280" customFormat="1" ht="12.75" outlineLevel="1">
      <c r="A175" s="510" t="s">
        <v>432</v>
      </c>
      <c r="B175" s="52" t="s">
        <v>9</v>
      </c>
      <c r="C175" s="53" t="s">
        <v>14</v>
      </c>
      <c r="D175" s="510" t="s">
        <v>433</v>
      </c>
      <c r="E175" s="221" t="s">
        <v>31</v>
      </c>
      <c r="F175" s="503">
        <v>1</v>
      </c>
      <c r="G175" s="503">
        <v>0</v>
      </c>
      <c r="H175" s="504">
        <v>9253</v>
      </c>
      <c r="I175" s="504">
        <v>6000</v>
      </c>
      <c r="J175" s="79">
        <f t="shared" si="29"/>
        <v>0.6484383443207609</v>
      </c>
      <c r="K175" s="512">
        <v>0</v>
      </c>
      <c r="L175" s="511">
        <v>0</v>
      </c>
      <c r="M175" s="511">
        <v>0</v>
      </c>
      <c r="N175" s="511">
        <v>0</v>
      </c>
      <c r="O175" s="178">
        <f t="shared" si="28"/>
        <v>0</v>
      </c>
      <c r="P175" s="490"/>
      <c r="Q175" s="491"/>
      <c r="R175" s="378"/>
      <c r="S175" s="335"/>
      <c r="T175" s="349"/>
    </row>
    <row r="176" spans="1:20" s="280" customFormat="1" ht="12.75" outlineLevel="1">
      <c r="A176" s="510" t="s">
        <v>432</v>
      </c>
      <c r="B176" s="52" t="s">
        <v>9</v>
      </c>
      <c r="C176" s="53" t="s">
        <v>14</v>
      </c>
      <c r="D176" s="510" t="s">
        <v>434</v>
      </c>
      <c r="E176" s="221" t="s">
        <v>31</v>
      </c>
      <c r="F176" s="503">
        <v>1</v>
      </c>
      <c r="G176" s="503">
        <v>0</v>
      </c>
      <c r="H176" s="504">
        <v>9253</v>
      </c>
      <c r="I176" s="504">
        <v>6000</v>
      </c>
      <c r="J176" s="79">
        <f t="shared" si="29"/>
        <v>0.6484383443207609</v>
      </c>
      <c r="K176" s="512">
        <v>0</v>
      </c>
      <c r="L176" s="511">
        <v>0</v>
      </c>
      <c r="M176" s="511">
        <v>0</v>
      </c>
      <c r="N176" s="511">
        <v>0</v>
      </c>
      <c r="O176" s="178">
        <f t="shared" si="28"/>
        <v>0</v>
      </c>
      <c r="P176" s="490"/>
      <c r="Q176" s="491"/>
      <c r="R176" s="378"/>
      <c r="S176" s="335"/>
      <c r="T176" s="349"/>
    </row>
    <row r="177" spans="1:20" s="280" customFormat="1" ht="12.75" outlineLevel="1">
      <c r="A177" s="510" t="s">
        <v>432</v>
      </c>
      <c r="B177" s="52" t="s">
        <v>9</v>
      </c>
      <c r="C177" s="53" t="s">
        <v>14</v>
      </c>
      <c r="D177" s="510" t="s">
        <v>503</v>
      </c>
      <c r="E177" s="221" t="s">
        <v>31</v>
      </c>
      <c r="F177" s="503">
        <v>1</v>
      </c>
      <c r="G177" s="503">
        <v>0</v>
      </c>
      <c r="H177" s="504">
        <v>9253</v>
      </c>
      <c r="I177" s="504">
        <v>6000</v>
      </c>
      <c r="J177" s="79">
        <f t="shared" si="29"/>
        <v>0.6484383443207609</v>
      </c>
      <c r="K177" s="512">
        <v>0</v>
      </c>
      <c r="L177" s="511">
        <v>0</v>
      </c>
      <c r="M177" s="511">
        <v>0</v>
      </c>
      <c r="N177" s="511">
        <v>0</v>
      </c>
      <c r="O177" s="178">
        <f t="shared" si="28"/>
        <v>0</v>
      </c>
      <c r="P177" s="490"/>
      <c r="Q177" s="491"/>
      <c r="R177" s="378"/>
      <c r="S177" s="335"/>
      <c r="T177" s="349"/>
    </row>
    <row r="178" spans="1:20" s="280" customFormat="1" ht="12.75" outlineLevel="1">
      <c r="A178" s="510" t="s">
        <v>504</v>
      </c>
      <c r="B178" s="52" t="s">
        <v>9</v>
      </c>
      <c r="C178" s="53" t="s">
        <v>14</v>
      </c>
      <c r="D178" s="510" t="s">
        <v>506</v>
      </c>
      <c r="E178" s="221" t="s">
        <v>31</v>
      </c>
      <c r="F178" s="503">
        <v>1</v>
      </c>
      <c r="G178" s="503">
        <v>0</v>
      </c>
      <c r="H178" s="504">
        <v>9253</v>
      </c>
      <c r="I178" s="504">
        <v>6000</v>
      </c>
      <c r="J178" s="79">
        <f t="shared" si="29"/>
        <v>0.6484383443207609</v>
      </c>
      <c r="K178" s="512">
        <v>0</v>
      </c>
      <c r="L178" s="511">
        <v>0</v>
      </c>
      <c r="M178" s="511">
        <v>0</v>
      </c>
      <c r="N178" s="511">
        <v>0</v>
      </c>
      <c r="O178" s="178">
        <f t="shared" si="28"/>
        <v>0</v>
      </c>
      <c r="P178" s="490"/>
      <c r="Q178" s="491"/>
      <c r="R178" s="378"/>
      <c r="S178" s="335"/>
      <c r="T178" s="349"/>
    </row>
    <row r="179" spans="1:20" s="280" customFormat="1" ht="12.75" outlineLevel="1">
      <c r="A179" s="510" t="s">
        <v>357</v>
      </c>
      <c r="B179" s="52" t="s">
        <v>9</v>
      </c>
      <c r="C179" s="53" t="s">
        <v>14</v>
      </c>
      <c r="D179" s="510" t="s">
        <v>358</v>
      </c>
      <c r="E179" s="221" t="s">
        <v>31</v>
      </c>
      <c r="F179" s="503">
        <v>0</v>
      </c>
      <c r="G179" s="503">
        <v>0</v>
      </c>
      <c r="H179" s="504">
        <v>6000</v>
      </c>
      <c r="I179" s="504">
        <v>2639.406556</v>
      </c>
      <c r="J179" s="79">
        <f t="shared" si="29"/>
        <v>0.43990109266666666</v>
      </c>
      <c r="K179" s="512">
        <v>0</v>
      </c>
      <c r="L179" s="511">
        <v>0</v>
      </c>
      <c r="M179" s="511">
        <v>1</v>
      </c>
      <c r="N179" s="511">
        <v>0</v>
      </c>
      <c r="O179" s="178">
        <f t="shared" si="28"/>
        <v>0</v>
      </c>
      <c r="P179" s="490"/>
      <c r="Q179" s="491"/>
      <c r="R179" s="378"/>
      <c r="S179" s="335"/>
      <c r="T179" s="349"/>
    </row>
    <row r="180" spans="1:20" s="280" customFormat="1" ht="12.75" outlineLevel="1">
      <c r="A180" s="510" t="s">
        <v>322</v>
      </c>
      <c r="B180" s="52" t="s">
        <v>9</v>
      </c>
      <c r="C180" s="53" t="s">
        <v>15</v>
      </c>
      <c r="D180" s="510" t="s">
        <v>388</v>
      </c>
      <c r="E180" s="221" t="s">
        <v>31</v>
      </c>
      <c r="F180" s="503">
        <v>0</v>
      </c>
      <c r="G180" s="503">
        <v>0</v>
      </c>
      <c r="H180" s="504">
        <v>9253</v>
      </c>
      <c r="I180" s="504">
        <v>9253</v>
      </c>
      <c r="J180" s="79">
        <f t="shared" si="29"/>
        <v>1</v>
      </c>
      <c r="K180" s="512">
        <v>0</v>
      </c>
      <c r="L180" s="511">
        <v>0</v>
      </c>
      <c r="M180" s="511">
        <v>0</v>
      </c>
      <c r="N180" s="511">
        <v>0</v>
      </c>
      <c r="O180" s="178">
        <f t="shared" si="28"/>
        <v>0</v>
      </c>
      <c r="P180" s="490"/>
      <c r="Q180" s="491"/>
      <c r="R180" s="378"/>
      <c r="S180" s="335"/>
      <c r="T180" s="349"/>
    </row>
    <row r="181" spans="1:20" s="280" customFormat="1" ht="12.75" outlineLevel="1">
      <c r="A181" s="510" t="s">
        <v>322</v>
      </c>
      <c r="B181" s="52" t="s">
        <v>9</v>
      </c>
      <c r="C181" s="53" t="s">
        <v>15</v>
      </c>
      <c r="D181" s="510" t="s">
        <v>389</v>
      </c>
      <c r="E181" s="221" t="s">
        <v>31</v>
      </c>
      <c r="F181" s="503">
        <v>0</v>
      </c>
      <c r="G181" s="503">
        <v>0</v>
      </c>
      <c r="H181" s="504">
        <v>9253</v>
      </c>
      <c r="I181" s="504">
        <v>9253</v>
      </c>
      <c r="J181" s="79">
        <f aca="true" t="shared" si="30" ref="J181:J186">IF(H181&gt;0,I181/H181,0)</f>
        <v>1</v>
      </c>
      <c r="K181" s="512">
        <v>0</v>
      </c>
      <c r="L181" s="511">
        <v>0</v>
      </c>
      <c r="M181" s="511">
        <v>0</v>
      </c>
      <c r="N181" s="511">
        <v>0</v>
      </c>
      <c r="O181" s="178">
        <f t="shared" si="28"/>
        <v>0</v>
      </c>
      <c r="P181" s="490"/>
      <c r="Q181" s="491"/>
      <c r="R181" s="378"/>
      <c r="S181" s="335"/>
      <c r="T181" s="349"/>
    </row>
    <row r="182" spans="1:20" s="280" customFormat="1" ht="12.75" outlineLevel="1">
      <c r="A182" s="510" t="s">
        <v>322</v>
      </c>
      <c r="B182" s="52" t="s">
        <v>9</v>
      </c>
      <c r="C182" s="53" t="s">
        <v>15</v>
      </c>
      <c r="D182" s="510" t="s">
        <v>583</v>
      </c>
      <c r="E182" s="221" t="s">
        <v>31</v>
      </c>
      <c r="F182" s="503">
        <v>0</v>
      </c>
      <c r="G182" s="503">
        <v>0</v>
      </c>
      <c r="H182" s="504">
        <v>9253</v>
      </c>
      <c r="I182" s="504">
        <v>9253</v>
      </c>
      <c r="J182" s="79">
        <f t="shared" si="30"/>
        <v>1</v>
      </c>
      <c r="K182" s="512">
        <v>0</v>
      </c>
      <c r="L182" s="511">
        <v>0</v>
      </c>
      <c r="M182" s="511">
        <v>0</v>
      </c>
      <c r="N182" s="511">
        <v>0</v>
      </c>
      <c r="O182" s="178">
        <f t="shared" si="28"/>
        <v>0</v>
      </c>
      <c r="P182" s="490"/>
      <c r="Q182" s="491"/>
      <c r="R182" s="378"/>
      <c r="S182" s="335"/>
      <c r="T182" s="349"/>
    </row>
    <row r="183" spans="1:20" s="280" customFormat="1" ht="12.75" outlineLevel="1">
      <c r="A183" s="510" t="s">
        <v>322</v>
      </c>
      <c r="B183" s="52" t="s">
        <v>9</v>
      </c>
      <c r="C183" s="53" t="s">
        <v>15</v>
      </c>
      <c r="D183" s="510" t="s">
        <v>584</v>
      </c>
      <c r="E183" s="221" t="s">
        <v>31</v>
      </c>
      <c r="F183" s="503">
        <v>0</v>
      </c>
      <c r="G183" s="503">
        <v>0</v>
      </c>
      <c r="H183" s="504">
        <v>9253</v>
      </c>
      <c r="I183" s="504">
        <v>9253</v>
      </c>
      <c r="J183" s="79">
        <f t="shared" si="30"/>
        <v>1</v>
      </c>
      <c r="K183" s="512">
        <v>0</v>
      </c>
      <c r="L183" s="511">
        <v>0</v>
      </c>
      <c r="M183" s="511">
        <v>0</v>
      </c>
      <c r="N183" s="511">
        <v>0</v>
      </c>
      <c r="O183" s="178">
        <f t="shared" si="28"/>
        <v>0</v>
      </c>
      <c r="P183" s="490"/>
      <c r="Q183" s="491"/>
      <c r="R183" s="378"/>
      <c r="S183" s="335"/>
      <c r="T183" s="349"/>
    </row>
    <row r="184" spans="1:20" s="280" customFormat="1" ht="12.75" outlineLevel="1">
      <c r="A184" s="510" t="s">
        <v>370</v>
      </c>
      <c r="B184" s="52" t="s">
        <v>9</v>
      </c>
      <c r="C184" s="53" t="s">
        <v>15</v>
      </c>
      <c r="D184" s="510" t="s">
        <v>374</v>
      </c>
      <c r="E184" s="221" t="s">
        <v>31</v>
      </c>
      <c r="F184" s="503">
        <v>0</v>
      </c>
      <c r="G184" s="503">
        <v>0</v>
      </c>
      <c r="H184" s="504">
        <v>2710</v>
      </c>
      <c r="I184" s="504">
        <v>178</v>
      </c>
      <c r="J184" s="79">
        <f t="shared" si="30"/>
        <v>0.06568265682656826</v>
      </c>
      <c r="K184" s="512">
        <v>0</v>
      </c>
      <c r="L184" s="511">
        <v>0</v>
      </c>
      <c r="M184" s="511">
        <v>0</v>
      </c>
      <c r="N184" s="511">
        <v>0</v>
      </c>
      <c r="O184" s="178">
        <f t="shared" si="28"/>
        <v>0</v>
      </c>
      <c r="P184" s="490"/>
      <c r="Q184" s="491"/>
      <c r="R184" s="378"/>
      <c r="S184" s="335"/>
      <c r="T184" s="349"/>
    </row>
    <row r="185" spans="1:20" s="280" customFormat="1" ht="12.75" outlineLevel="1">
      <c r="A185" s="510" t="s">
        <v>370</v>
      </c>
      <c r="B185" s="52" t="s">
        <v>9</v>
      </c>
      <c r="C185" s="53" t="s">
        <v>15</v>
      </c>
      <c r="D185" s="510" t="s">
        <v>493</v>
      </c>
      <c r="E185" s="221" t="s">
        <v>31</v>
      </c>
      <c r="F185" s="503">
        <v>0</v>
      </c>
      <c r="G185" s="503">
        <v>0</v>
      </c>
      <c r="H185" s="504">
        <v>2710</v>
      </c>
      <c r="I185" s="504">
        <v>178</v>
      </c>
      <c r="J185" s="79">
        <f t="shared" si="30"/>
        <v>0.06568265682656826</v>
      </c>
      <c r="K185" s="512">
        <v>0</v>
      </c>
      <c r="L185" s="511">
        <v>0</v>
      </c>
      <c r="M185" s="511">
        <v>0</v>
      </c>
      <c r="N185" s="511">
        <v>0</v>
      </c>
      <c r="O185" s="178">
        <f>IF(AND(EK185=1,N185=1),1,0)</f>
        <v>0</v>
      </c>
      <c r="P185" s="490"/>
      <c r="Q185" s="491"/>
      <c r="R185" s="378"/>
      <c r="S185" s="335"/>
      <c r="T185" s="349"/>
    </row>
    <row r="186" spans="1:20" s="280" customFormat="1" ht="12.75" outlineLevel="1">
      <c r="A186" s="510" t="s">
        <v>370</v>
      </c>
      <c r="B186" s="52" t="s">
        <v>9</v>
      </c>
      <c r="C186" s="53" t="s">
        <v>15</v>
      </c>
      <c r="D186" s="510" t="s">
        <v>494</v>
      </c>
      <c r="E186" s="221" t="s">
        <v>31</v>
      </c>
      <c r="F186" s="503">
        <v>0</v>
      </c>
      <c r="G186" s="503">
        <v>0</v>
      </c>
      <c r="H186" s="504">
        <v>2710</v>
      </c>
      <c r="I186" s="504">
        <v>178</v>
      </c>
      <c r="J186" s="79">
        <f t="shared" si="30"/>
        <v>0.06568265682656826</v>
      </c>
      <c r="K186" s="512">
        <v>0</v>
      </c>
      <c r="L186" s="511">
        <v>0</v>
      </c>
      <c r="M186" s="511">
        <v>0</v>
      </c>
      <c r="N186" s="511">
        <v>0</v>
      </c>
      <c r="O186" s="178">
        <f aca="true" t="shared" si="31" ref="O186:O219">IF(AND(M186=1,N186=1),1,0)</f>
        <v>0</v>
      </c>
      <c r="P186" s="490"/>
      <c r="Q186" s="491"/>
      <c r="R186" s="378"/>
      <c r="S186" s="335"/>
      <c r="T186" s="349"/>
    </row>
    <row r="187" spans="1:20" s="280" customFormat="1" ht="12.75" outlineLevel="1">
      <c r="A187" s="510" t="s">
        <v>371</v>
      </c>
      <c r="B187" s="52" t="s">
        <v>9</v>
      </c>
      <c r="C187" s="53" t="s">
        <v>15</v>
      </c>
      <c r="D187" s="510" t="s">
        <v>562</v>
      </c>
      <c r="E187" s="221" t="s">
        <v>31</v>
      </c>
      <c r="F187" s="503">
        <v>0</v>
      </c>
      <c r="G187" s="503">
        <v>0</v>
      </c>
      <c r="H187" s="504">
        <v>1393</v>
      </c>
      <c r="I187" s="504">
        <v>67</v>
      </c>
      <c r="J187" s="79">
        <f aca="true" t="shared" si="32" ref="J187:J219">IF(H187&gt;0,I187/H187,0)</f>
        <v>0.04809763101220388</v>
      </c>
      <c r="K187" s="512">
        <v>0</v>
      </c>
      <c r="L187" s="511">
        <v>0</v>
      </c>
      <c r="M187" s="511">
        <v>0</v>
      </c>
      <c r="N187" s="511">
        <v>0</v>
      </c>
      <c r="O187" s="178">
        <f t="shared" si="31"/>
        <v>0</v>
      </c>
      <c r="P187" s="490"/>
      <c r="Q187" s="491"/>
      <c r="R187" s="378"/>
      <c r="S187" s="335"/>
      <c r="T187" s="349"/>
    </row>
    <row r="188" spans="1:20" s="280" customFormat="1" ht="12.75" outlineLevel="1">
      <c r="A188" s="510" t="s">
        <v>372</v>
      </c>
      <c r="B188" s="52" t="s">
        <v>9</v>
      </c>
      <c r="C188" s="53" t="s">
        <v>15</v>
      </c>
      <c r="D188" s="510" t="s">
        <v>418</v>
      </c>
      <c r="E188" s="221" t="s">
        <v>31</v>
      </c>
      <c r="F188" s="503">
        <v>0</v>
      </c>
      <c r="G188" s="503">
        <v>0</v>
      </c>
      <c r="H188" s="504">
        <v>1120</v>
      </c>
      <c r="I188" s="504">
        <v>56</v>
      </c>
      <c r="J188" s="79">
        <f t="shared" si="32"/>
        <v>0.05</v>
      </c>
      <c r="K188" s="512">
        <v>0</v>
      </c>
      <c r="L188" s="511">
        <v>0</v>
      </c>
      <c r="M188" s="511">
        <v>0</v>
      </c>
      <c r="N188" s="511">
        <v>0</v>
      </c>
      <c r="O188" s="178">
        <f t="shared" si="31"/>
        <v>0</v>
      </c>
      <c r="P188" s="490"/>
      <c r="Q188" s="491"/>
      <c r="R188" s="378"/>
      <c r="S188" s="335"/>
      <c r="T188" s="349"/>
    </row>
    <row r="189" spans="1:20" s="280" customFormat="1" ht="12.75" outlineLevel="1">
      <c r="A189" s="510" t="s">
        <v>373</v>
      </c>
      <c r="B189" s="52" t="s">
        <v>9</v>
      </c>
      <c r="C189" s="53" t="s">
        <v>15</v>
      </c>
      <c r="D189" s="510" t="s">
        <v>374</v>
      </c>
      <c r="E189" s="221" t="s">
        <v>31</v>
      </c>
      <c r="F189" s="503">
        <v>0</v>
      </c>
      <c r="G189" s="503">
        <v>0</v>
      </c>
      <c r="H189" s="504">
        <v>1400</v>
      </c>
      <c r="I189" s="504">
        <v>52</v>
      </c>
      <c r="J189" s="79">
        <f t="shared" si="32"/>
        <v>0.037142857142857144</v>
      </c>
      <c r="K189" s="512">
        <v>0</v>
      </c>
      <c r="L189" s="511">
        <v>0</v>
      </c>
      <c r="M189" s="511">
        <v>0</v>
      </c>
      <c r="N189" s="511">
        <v>0</v>
      </c>
      <c r="O189" s="178">
        <f t="shared" si="31"/>
        <v>0</v>
      </c>
      <c r="P189" s="490"/>
      <c r="Q189" s="491"/>
      <c r="R189" s="378"/>
      <c r="S189" s="335"/>
      <c r="T189" s="349"/>
    </row>
    <row r="190" spans="1:20" s="280" customFormat="1" ht="12.75" outlineLevel="1">
      <c r="A190" s="510" t="s">
        <v>375</v>
      </c>
      <c r="B190" s="52" t="s">
        <v>9</v>
      </c>
      <c r="C190" s="53" t="s">
        <v>15</v>
      </c>
      <c r="D190" s="510" t="s">
        <v>374</v>
      </c>
      <c r="E190" s="221" t="s">
        <v>31</v>
      </c>
      <c r="F190" s="503">
        <v>0</v>
      </c>
      <c r="G190" s="503">
        <v>0</v>
      </c>
      <c r="H190" s="504">
        <v>1985</v>
      </c>
      <c r="I190" s="504">
        <v>41</v>
      </c>
      <c r="J190" s="79">
        <f t="shared" si="32"/>
        <v>0.02065491183879093</v>
      </c>
      <c r="K190" s="512">
        <v>0</v>
      </c>
      <c r="L190" s="511">
        <v>0</v>
      </c>
      <c r="M190" s="511">
        <v>0</v>
      </c>
      <c r="N190" s="511">
        <v>0</v>
      </c>
      <c r="O190" s="178">
        <f t="shared" si="31"/>
        <v>0</v>
      </c>
      <c r="P190" s="490"/>
      <c r="Q190" s="491"/>
      <c r="R190" s="378"/>
      <c r="S190" s="335"/>
      <c r="T190" s="349"/>
    </row>
    <row r="191" spans="1:20" s="280" customFormat="1" ht="12.75" outlineLevel="1">
      <c r="A191" s="510" t="s">
        <v>376</v>
      </c>
      <c r="B191" s="52" t="s">
        <v>9</v>
      </c>
      <c r="C191" s="53" t="s">
        <v>15</v>
      </c>
      <c r="D191" s="510" t="s">
        <v>377</v>
      </c>
      <c r="E191" s="221" t="s">
        <v>31</v>
      </c>
      <c r="F191" s="503">
        <v>0</v>
      </c>
      <c r="G191" s="503">
        <v>0</v>
      </c>
      <c r="H191" s="504">
        <v>3980.558104</v>
      </c>
      <c r="I191" s="504">
        <v>3980.558104</v>
      </c>
      <c r="J191" s="79">
        <f t="shared" si="32"/>
        <v>1</v>
      </c>
      <c r="K191" s="512">
        <v>0</v>
      </c>
      <c r="L191" s="511">
        <v>0</v>
      </c>
      <c r="M191" s="511">
        <v>0</v>
      </c>
      <c r="N191" s="511">
        <v>0</v>
      </c>
      <c r="O191" s="178">
        <f t="shared" si="31"/>
        <v>0</v>
      </c>
      <c r="P191" s="490"/>
      <c r="Q191" s="491"/>
      <c r="R191" s="378"/>
      <c r="S191" s="335"/>
      <c r="T191" s="349"/>
    </row>
    <row r="192" spans="1:20" s="280" customFormat="1" ht="12.75" outlineLevel="1">
      <c r="A192" s="510" t="s">
        <v>378</v>
      </c>
      <c r="B192" s="52" t="s">
        <v>9</v>
      </c>
      <c r="C192" s="53" t="s">
        <v>15</v>
      </c>
      <c r="D192" s="510" t="s">
        <v>379</v>
      </c>
      <c r="E192" s="221" t="s">
        <v>31</v>
      </c>
      <c r="F192" s="503">
        <v>0</v>
      </c>
      <c r="G192" s="503">
        <v>0</v>
      </c>
      <c r="H192" s="504">
        <v>903.078231</v>
      </c>
      <c r="I192" s="504">
        <v>903.078231</v>
      </c>
      <c r="J192" s="79">
        <f t="shared" si="32"/>
        <v>1</v>
      </c>
      <c r="K192" s="512">
        <v>0</v>
      </c>
      <c r="L192" s="511">
        <v>0</v>
      </c>
      <c r="M192" s="511">
        <v>0</v>
      </c>
      <c r="N192" s="511">
        <v>0</v>
      </c>
      <c r="O192" s="178">
        <f t="shared" si="31"/>
        <v>0</v>
      </c>
      <c r="P192" s="490"/>
      <c r="Q192" s="491"/>
      <c r="R192" s="378"/>
      <c r="S192" s="335"/>
      <c r="T192" s="349"/>
    </row>
    <row r="193" spans="1:20" s="280" customFormat="1" ht="12.75" outlineLevel="1">
      <c r="A193" s="510" t="s">
        <v>380</v>
      </c>
      <c r="B193" s="52" t="s">
        <v>9</v>
      </c>
      <c r="C193" s="53" t="s">
        <v>15</v>
      </c>
      <c r="D193" s="510" t="s">
        <v>381</v>
      </c>
      <c r="E193" s="221" t="s">
        <v>31</v>
      </c>
      <c r="F193" s="503">
        <v>0</v>
      </c>
      <c r="G193" s="503">
        <v>0</v>
      </c>
      <c r="H193" s="504">
        <v>2710</v>
      </c>
      <c r="I193" s="504">
        <v>270</v>
      </c>
      <c r="J193" s="79">
        <f t="shared" si="32"/>
        <v>0.0996309963099631</v>
      </c>
      <c r="K193" s="512">
        <v>0</v>
      </c>
      <c r="L193" s="511">
        <v>0</v>
      </c>
      <c r="M193" s="511">
        <v>0</v>
      </c>
      <c r="N193" s="511">
        <v>0</v>
      </c>
      <c r="O193" s="178">
        <f t="shared" si="31"/>
        <v>0</v>
      </c>
      <c r="P193" s="490"/>
      <c r="Q193" s="491"/>
      <c r="R193" s="378"/>
      <c r="S193" s="335"/>
      <c r="T193" s="349"/>
    </row>
    <row r="194" spans="1:20" s="280" customFormat="1" ht="12.75" outlineLevel="1">
      <c r="A194" s="510" t="s">
        <v>382</v>
      </c>
      <c r="B194" s="52" t="s">
        <v>9</v>
      </c>
      <c r="C194" s="53" t="s">
        <v>15</v>
      </c>
      <c r="D194" s="510" t="s">
        <v>381</v>
      </c>
      <c r="E194" s="221" t="s">
        <v>31</v>
      </c>
      <c r="F194" s="503">
        <v>0</v>
      </c>
      <c r="G194" s="503">
        <v>0</v>
      </c>
      <c r="H194" s="504">
        <v>1393</v>
      </c>
      <c r="I194" s="504">
        <v>150</v>
      </c>
      <c r="J194" s="79">
        <f t="shared" si="32"/>
        <v>0.10768126346015794</v>
      </c>
      <c r="K194" s="512">
        <v>0</v>
      </c>
      <c r="L194" s="511">
        <v>0</v>
      </c>
      <c r="M194" s="511">
        <v>0</v>
      </c>
      <c r="N194" s="511">
        <v>0</v>
      </c>
      <c r="O194" s="178">
        <f t="shared" si="31"/>
        <v>0</v>
      </c>
      <c r="P194" s="490"/>
      <c r="Q194" s="491"/>
      <c r="R194" s="378"/>
      <c r="S194" s="335"/>
      <c r="T194" s="349"/>
    </row>
    <row r="195" spans="1:20" s="280" customFormat="1" ht="12.75" outlineLevel="1">
      <c r="A195" s="510" t="s">
        <v>383</v>
      </c>
      <c r="B195" s="52" t="s">
        <v>9</v>
      </c>
      <c r="C195" s="53" t="s">
        <v>15</v>
      </c>
      <c r="D195" s="510" t="s">
        <v>381</v>
      </c>
      <c r="E195" s="221" t="s">
        <v>31</v>
      </c>
      <c r="F195" s="503">
        <v>0</v>
      </c>
      <c r="G195" s="503">
        <v>0</v>
      </c>
      <c r="H195" s="504">
        <v>1120</v>
      </c>
      <c r="I195" s="504">
        <v>120</v>
      </c>
      <c r="J195" s="79">
        <f t="shared" si="32"/>
        <v>0.10714285714285714</v>
      </c>
      <c r="K195" s="512">
        <v>0</v>
      </c>
      <c r="L195" s="511">
        <v>0</v>
      </c>
      <c r="M195" s="511">
        <v>0</v>
      </c>
      <c r="N195" s="511">
        <v>0</v>
      </c>
      <c r="O195" s="178">
        <f t="shared" si="31"/>
        <v>0</v>
      </c>
      <c r="P195" s="490"/>
      <c r="Q195" s="491"/>
      <c r="R195" s="378"/>
      <c r="S195" s="335"/>
      <c r="T195" s="349"/>
    </row>
    <row r="196" spans="1:20" s="280" customFormat="1" ht="12.75" outlineLevel="1">
      <c r="A196" s="510" t="s">
        <v>384</v>
      </c>
      <c r="B196" s="52" t="s">
        <v>9</v>
      </c>
      <c r="C196" s="53" t="s">
        <v>15</v>
      </c>
      <c r="D196" s="510" t="s">
        <v>381</v>
      </c>
      <c r="E196" s="221" t="s">
        <v>31</v>
      </c>
      <c r="F196" s="503">
        <v>0</v>
      </c>
      <c r="G196" s="503">
        <v>0</v>
      </c>
      <c r="H196" s="504">
        <v>1400</v>
      </c>
      <c r="I196" s="504">
        <v>135</v>
      </c>
      <c r="J196" s="79">
        <f t="shared" si="32"/>
        <v>0.09642857142857143</v>
      </c>
      <c r="K196" s="512">
        <v>0</v>
      </c>
      <c r="L196" s="511">
        <v>0</v>
      </c>
      <c r="M196" s="511">
        <v>0</v>
      </c>
      <c r="N196" s="511">
        <v>0</v>
      </c>
      <c r="O196" s="178">
        <f t="shared" si="31"/>
        <v>0</v>
      </c>
      <c r="P196" s="490"/>
      <c r="Q196" s="491"/>
      <c r="R196" s="378"/>
      <c r="S196" s="335"/>
      <c r="T196" s="349"/>
    </row>
    <row r="197" spans="1:20" s="280" customFormat="1" ht="12.75" outlineLevel="1">
      <c r="A197" s="510" t="s">
        <v>361</v>
      </c>
      <c r="B197" s="52" t="s">
        <v>9</v>
      </c>
      <c r="C197" s="53" t="s">
        <v>15</v>
      </c>
      <c r="D197" s="510" t="s">
        <v>445</v>
      </c>
      <c r="E197" s="221" t="s">
        <v>31</v>
      </c>
      <c r="F197" s="503">
        <v>0</v>
      </c>
      <c r="G197" s="503">
        <v>0</v>
      </c>
      <c r="H197" s="504">
        <v>9253</v>
      </c>
      <c r="I197" s="504">
        <v>6000</v>
      </c>
      <c r="J197" s="79">
        <f t="shared" si="32"/>
        <v>0.6484383443207609</v>
      </c>
      <c r="K197" s="512">
        <v>0</v>
      </c>
      <c r="L197" s="511">
        <v>0</v>
      </c>
      <c r="M197" s="511">
        <v>0</v>
      </c>
      <c r="N197" s="511">
        <v>0</v>
      </c>
      <c r="O197" s="178">
        <f t="shared" si="31"/>
        <v>0</v>
      </c>
      <c r="P197" s="490"/>
      <c r="Q197" s="491"/>
      <c r="R197" s="378"/>
      <c r="S197" s="335"/>
      <c r="T197" s="349"/>
    </row>
    <row r="198" spans="1:20" s="280" customFormat="1" ht="12.75" outlineLevel="1">
      <c r="A198" s="510" t="s">
        <v>361</v>
      </c>
      <c r="B198" s="52" t="s">
        <v>9</v>
      </c>
      <c r="C198" s="53" t="s">
        <v>15</v>
      </c>
      <c r="D198" s="510" t="s">
        <v>446</v>
      </c>
      <c r="E198" s="221" t="s">
        <v>31</v>
      </c>
      <c r="F198" s="503">
        <v>0</v>
      </c>
      <c r="G198" s="503">
        <v>0</v>
      </c>
      <c r="H198" s="504">
        <v>9253</v>
      </c>
      <c r="I198" s="504">
        <v>6000</v>
      </c>
      <c r="J198" s="79">
        <f t="shared" si="32"/>
        <v>0.6484383443207609</v>
      </c>
      <c r="K198" s="512">
        <v>0</v>
      </c>
      <c r="L198" s="511">
        <v>0</v>
      </c>
      <c r="M198" s="511">
        <v>0</v>
      </c>
      <c r="N198" s="511">
        <v>0</v>
      </c>
      <c r="O198" s="178">
        <f t="shared" si="31"/>
        <v>0</v>
      </c>
      <c r="P198" s="490"/>
      <c r="Q198" s="491"/>
      <c r="R198" s="378"/>
      <c r="S198" s="335"/>
      <c r="T198" s="349"/>
    </row>
    <row r="199" spans="1:20" s="280" customFormat="1" ht="12.75" outlineLevel="1">
      <c r="A199" s="510" t="s">
        <v>361</v>
      </c>
      <c r="B199" s="52" t="s">
        <v>9</v>
      </c>
      <c r="C199" s="53" t="s">
        <v>15</v>
      </c>
      <c r="D199" s="510" t="s">
        <v>447</v>
      </c>
      <c r="E199" s="221" t="s">
        <v>31</v>
      </c>
      <c r="F199" s="503">
        <v>0</v>
      </c>
      <c r="G199" s="503">
        <v>0</v>
      </c>
      <c r="H199" s="504">
        <v>9253</v>
      </c>
      <c r="I199" s="504">
        <v>6000</v>
      </c>
      <c r="J199" s="79">
        <f t="shared" si="32"/>
        <v>0.6484383443207609</v>
      </c>
      <c r="K199" s="512">
        <v>0</v>
      </c>
      <c r="L199" s="511">
        <v>0</v>
      </c>
      <c r="M199" s="511">
        <v>0</v>
      </c>
      <c r="N199" s="511">
        <v>0</v>
      </c>
      <c r="O199" s="178">
        <f t="shared" si="31"/>
        <v>0</v>
      </c>
      <c r="P199" s="490"/>
      <c r="Q199" s="491"/>
      <c r="R199" s="378"/>
      <c r="S199" s="335"/>
      <c r="T199" s="349"/>
    </row>
    <row r="200" spans="1:20" s="280" customFormat="1" ht="12.75" outlineLevel="1">
      <c r="A200" s="510" t="s">
        <v>361</v>
      </c>
      <c r="B200" s="52" t="s">
        <v>9</v>
      </c>
      <c r="C200" s="53" t="s">
        <v>15</v>
      </c>
      <c r="D200" s="510" t="s">
        <v>448</v>
      </c>
      <c r="E200" s="221" t="s">
        <v>31</v>
      </c>
      <c r="F200" s="503">
        <v>0</v>
      </c>
      <c r="G200" s="503">
        <v>0</v>
      </c>
      <c r="H200" s="504">
        <v>9253</v>
      </c>
      <c r="I200" s="504">
        <v>6000</v>
      </c>
      <c r="J200" s="79">
        <f t="shared" si="32"/>
        <v>0.6484383443207609</v>
      </c>
      <c r="K200" s="512">
        <v>0</v>
      </c>
      <c r="L200" s="511">
        <v>0</v>
      </c>
      <c r="M200" s="511">
        <v>0</v>
      </c>
      <c r="N200" s="511">
        <v>0</v>
      </c>
      <c r="O200" s="178">
        <f t="shared" si="31"/>
        <v>0</v>
      </c>
      <c r="P200" s="490"/>
      <c r="Q200" s="491"/>
      <c r="R200" s="378"/>
      <c r="S200" s="335"/>
      <c r="T200" s="349"/>
    </row>
    <row r="201" spans="1:20" s="280" customFormat="1" ht="12.75" outlineLevel="1">
      <c r="A201" s="510" t="s">
        <v>385</v>
      </c>
      <c r="B201" s="52" t="s">
        <v>9</v>
      </c>
      <c r="C201" s="53" t="s">
        <v>15</v>
      </c>
      <c r="D201" s="510" t="s">
        <v>386</v>
      </c>
      <c r="E201" s="221" t="s">
        <v>31</v>
      </c>
      <c r="F201" s="503">
        <v>0</v>
      </c>
      <c r="G201" s="503">
        <v>0</v>
      </c>
      <c r="H201" s="504">
        <v>3804.344688</v>
      </c>
      <c r="I201" s="504">
        <v>3804.344688</v>
      </c>
      <c r="J201" s="79">
        <f t="shared" si="32"/>
        <v>1</v>
      </c>
      <c r="K201" s="512">
        <v>0</v>
      </c>
      <c r="L201" s="511">
        <v>0</v>
      </c>
      <c r="M201" s="511">
        <v>0</v>
      </c>
      <c r="N201" s="511">
        <v>0</v>
      </c>
      <c r="O201" s="178">
        <f t="shared" si="31"/>
        <v>0</v>
      </c>
      <c r="P201" s="490"/>
      <c r="Q201" s="491"/>
      <c r="R201" s="378"/>
      <c r="S201" s="335"/>
      <c r="T201" s="349"/>
    </row>
    <row r="202" spans="1:20" s="280" customFormat="1" ht="12.75" outlineLevel="1">
      <c r="A202" s="510" t="s">
        <v>322</v>
      </c>
      <c r="B202" s="52" t="s">
        <v>9</v>
      </c>
      <c r="C202" s="53" t="s">
        <v>15</v>
      </c>
      <c r="D202" s="510" t="s">
        <v>387</v>
      </c>
      <c r="E202" s="221" t="s">
        <v>31</v>
      </c>
      <c r="F202" s="503">
        <v>1</v>
      </c>
      <c r="G202" s="503">
        <v>0</v>
      </c>
      <c r="H202" s="504">
        <v>9253</v>
      </c>
      <c r="I202" s="504">
        <v>6000</v>
      </c>
      <c r="J202" s="79">
        <f t="shared" si="32"/>
        <v>0.6484383443207609</v>
      </c>
      <c r="K202" s="512">
        <v>0</v>
      </c>
      <c r="L202" s="511">
        <v>0</v>
      </c>
      <c r="M202" s="511">
        <v>0</v>
      </c>
      <c r="N202" s="511">
        <v>0</v>
      </c>
      <c r="O202" s="178">
        <f t="shared" si="31"/>
        <v>0</v>
      </c>
      <c r="P202" s="490"/>
      <c r="Q202" s="491"/>
      <c r="R202" s="378"/>
      <c r="S202" s="335"/>
      <c r="T202" s="349"/>
    </row>
    <row r="203" spans="1:20" s="280" customFormat="1" ht="12.75" outlineLevel="1">
      <c r="A203" s="510" t="s">
        <v>391</v>
      </c>
      <c r="B203" s="52" t="s">
        <v>9</v>
      </c>
      <c r="C203" s="53" t="s">
        <v>15</v>
      </c>
      <c r="D203" s="510" t="s">
        <v>388</v>
      </c>
      <c r="E203" s="221" t="s">
        <v>31</v>
      </c>
      <c r="F203" s="503">
        <v>0</v>
      </c>
      <c r="G203" s="503">
        <v>0</v>
      </c>
      <c r="H203" s="504">
        <v>9253</v>
      </c>
      <c r="I203" s="504">
        <v>6000</v>
      </c>
      <c r="J203" s="79">
        <f t="shared" si="32"/>
        <v>0.6484383443207609</v>
      </c>
      <c r="K203" s="512">
        <v>0</v>
      </c>
      <c r="L203" s="511">
        <v>1</v>
      </c>
      <c r="M203" s="511">
        <v>0</v>
      </c>
      <c r="N203" s="511">
        <v>0</v>
      </c>
      <c r="O203" s="178">
        <f t="shared" si="31"/>
        <v>0</v>
      </c>
      <c r="P203" s="490"/>
      <c r="Q203" s="491"/>
      <c r="R203" s="378"/>
      <c r="S203" s="335"/>
      <c r="T203" s="349"/>
    </row>
    <row r="204" spans="1:20" s="280" customFormat="1" ht="12.75" outlineLevel="1">
      <c r="A204" s="510" t="s">
        <v>390</v>
      </c>
      <c r="B204" s="52" t="s">
        <v>9</v>
      </c>
      <c r="C204" s="53" t="s">
        <v>15</v>
      </c>
      <c r="D204" s="510" t="s">
        <v>389</v>
      </c>
      <c r="E204" s="221" t="s">
        <v>31</v>
      </c>
      <c r="F204" s="503">
        <v>0</v>
      </c>
      <c r="G204" s="503">
        <v>0</v>
      </c>
      <c r="H204" s="504">
        <v>9253</v>
      </c>
      <c r="I204" s="504">
        <v>6000</v>
      </c>
      <c r="J204" s="79">
        <f t="shared" si="32"/>
        <v>0.6484383443207609</v>
      </c>
      <c r="K204" s="512">
        <v>0</v>
      </c>
      <c r="L204" s="511">
        <v>1</v>
      </c>
      <c r="M204" s="511">
        <v>1</v>
      </c>
      <c r="N204" s="511">
        <v>0</v>
      </c>
      <c r="O204" s="178">
        <f t="shared" si="31"/>
        <v>0</v>
      </c>
      <c r="P204" s="490"/>
      <c r="Q204" s="491"/>
      <c r="R204" s="378"/>
      <c r="S204" s="335"/>
      <c r="T204" s="349"/>
    </row>
    <row r="205" spans="1:20" s="280" customFormat="1" ht="12.75" outlineLevel="1">
      <c r="A205" s="510" t="s">
        <v>411</v>
      </c>
      <c r="B205" s="52" t="s">
        <v>9</v>
      </c>
      <c r="C205" s="53" t="s">
        <v>15</v>
      </c>
      <c r="D205" s="510" t="s">
        <v>488</v>
      </c>
      <c r="E205" s="221" t="s">
        <v>31</v>
      </c>
      <c r="F205" s="503">
        <v>0</v>
      </c>
      <c r="G205" s="503">
        <v>0</v>
      </c>
      <c r="H205" s="504">
        <v>9253</v>
      </c>
      <c r="I205" s="504">
        <v>6000</v>
      </c>
      <c r="J205" s="79">
        <f t="shared" si="32"/>
        <v>0.6484383443207609</v>
      </c>
      <c r="K205" s="512">
        <v>0</v>
      </c>
      <c r="L205" s="511">
        <v>0</v>
      </c>
      <c r="M205" s="511">
        <v>1</v>
      </c>
      <c r="N205" s="511">
        <v>0</v>
      </c>
      <c r="O205" s="178">
        <f t="shared" si="31"/>
        <v>0</v>
      </c>
      <c r="P205" s="490"/>
      <c r="Q205" s="491"/>
      <c r="R205" s="378"/>
      <c r="S205" s="335"/>
      <c r="T205" s="349"/>
    </row>
    <row r="206" spans="1:20" s="280" customFormat="1" ht="12.75" outlineLevel="1">
      <c r="A206" s="510" t="s">
        <v>411</v>
      </c>
      <c r="B206" s="52" t="s">
        <v>9</v>
      </c>
      <c r="C206" s="53" t="s">
        <v>15</v>
      </c>
      <c r="D206" s="510" t="s">
        <v>489</v>
      </c>
      <c r="E206" s="221" t="s">
        <v>31</v>
      </c>
      <c r="F206" s="503">
        <v>0</v>
      </c>
      <c r="G206" s="503">
        <v>0</v>
      </c>
      <c r="H206" s="504">
        <v>9253</v>
      </c>
      <c r="I206" s="504">
        <v>6000</v>
      </c>
      <c r="J206" s="79">
        <f t="shared" si="32"/>
        <v>0.6484383443207609</v>
      </c>
      <c r="K206" s="512">
        <v>0</v>
      </c>
      <c r="L206" s="511">
        <v>0</v>
      </c>
      <c r="M206" s="511">
        <v>1</v>
      </c>
      <c r="N206" s="511">
        <v>0</v>
      </c>
      <c r="O206" s="178">
        <f t="shared" si="31"/>
        <v>0</v>
      </c>
      <c r="P206" s="490"/>
      <c r="Q206" s="491"/>
      <c r="R206" s="378"/>
      <c r="S206" s="335"/>
      <c r="T206" s="349"/>
    </row>
    <row r="207" spans="1:20" s="280" customFormat="1" ht="12.75" outlineLevel="1">
      <c r="A207" s="510" t="s">
        <v>411</v>
      </c>
      <c r="B207" s="52" t="s">
        <v>9</v>
      </c>
      <c r="C207" s="53" t="s">
        <v>15</v>
      </c>
      <c r="D207" s="510" t="s">
        <v>563</v>
      </c>
      <c r="E207" s="221" t="s">
        <v>31</v>
      </c>
      <c r="F207" s="503">
        <v>0</v>
      </c>
      <c r="G207" s="503">
        <v>0</v>
      </c>
      <c r="H207" s="504">
        <v>9253</v>
      </c>
      <c r="I207" s="504">
        <v>6000</v>
      </c>
      <c r="J207" s="79">
        <f t="shared" si="32"/>
        <v>0.6484383443207609</v>
      </c>
      <c r="K207" s="512">
        <v>0</v>
      </c>
      <c r="L207" s="511">
        <v>0</v>
      </c>
      <c r="M207" s="511">
        <v>1</v>
      </c>
      <c r="N207" s="511">
        <v>0</v>
      </c>
      <c r="O207" s="178">
        <f t="shared" si="31"/>
        <v>0</v>
      </c>
      <c r="P207" s="490"/>
      <c r="Q207" s="491"/>
      <c r="R207" s="378"/>
      <c r="S207" s="335"/>
      <c r="T207" s="349"/>
    </row>
    <row r="208" spans="1:20" s="280" customFormat="1" ht="12.75" outlineLevel="1">
      <c r="A208" s="510" t="s">
        <v>322</v>
      </c>
      <c r="B208" s="52" t="s">
        <v>9</v>
      </c>
      <c r="C208" s="53" t="s">
        <v>15</v>
      </c>
      <c r="D208" s="510" t="s">
        <v>314</v>
      </c>
      <c r="E208" s="221" t="s">
        <v>31</v>
      </c>
      <c r="F208" s="503">
        <v>0</v>
      </c>
      <c r="G208" s="503">
        <v>0</v>
      </c>
      <c r="H208" s="504">
        <v>9253</v>
      </c>
      <c r="I208" s="504">
        <v>6000</v>
      </c>
      <c r="J208" s="79">
        <f t="shared" si="32"/>
        <v>0.6484383443207609</v>
      </c>
      <c r="K208" s="512">
        <v>0</v>
      </c>
      <c r="L208" s="511">
        <v>0</v>
      </c>
      <c r="M208" s="511">
        <v>0</v>
      </c>
      <c r="N208" s="511">
        <v>0</v>
      </c>
      <c r="O208" s="178">
        <f t="shared" si="31"/>
        <v>0</v>
      </c>
      <c r="P208" s="490"/>
      <c r="Q208" s="491"/>
      <c r="R208" s="378"/>
      <c r="S208" s="335"/>
      <c r="T208" s="349"/>
    </row>
    <row r="209" spans="1:20" s="280" customFormat="1" ht="12.75" outlineLevel="1">
      <c r="A209" s="510" t="s">
        <v>392</v>
      </c>
      <c r="B209" s="52" t="s">
        <v>9</v>
      </c>
      <c r="C209" s="53" t="s">
        <v>15</v>
      </c>
      <c r="D209" s="510" t="s">
        <v>393</v>
      </c>
      <c r="E209" s="221" t="s">
        <v>31</v>
      </c>
      <c r="F209" s="503">
        <v>0</v>
      </c>
      <c r="G209" s="503">
        <v>0</v>
      </c>
      <c r="H209" s="504">
        <v>9253</v>
      </c>
      <c r="I209" s="504">
        <v>6000</v>
      </c>
      <c r="J209" s="79">
        <f t="shared" si="32"/>
        <v>0.6484383443207609</v>
      </c>
      <c r="K209" s="512">
        <v>0</v>
      </c>
      <c r="L209" s="511">
        <v>0</v>
      </c>
      <c r="M209" s="511">
        <v>0</v>
      </c>
      <c r="N209" s="511">
        <v>0</v>
      </c>
      <c r="O209" s="178">
        <f t="shared" si="31"/>
        <v>0</v>
      </c>
      <c r="P209" s="490"/>
      <c r="Q209" s="491"/>
      <c r="R209" s="378"/>
      <c r="S209" s="335"/>
      <c r="T209" s="349"/>
    </row>
    <row r="210" spans="1:20" s="280" customFormat="1" ht="12.75" outlineLevel="1">
      <c r="A210" s="510" t="s">
        <v>392</v>
      </c>
      <c r="B210" s="52" t="s">
        <v>9</v>
      </c>
      <c r="C210" s="53" t="s">
        <v>15</v>
      </c>
      <c r="D210" s="510" t="s">
        <v>394</v>
      </c>
      <c r="E210" s="221" t="s">
        <v>31</v>
      </c>
      <c r="F210" s="503">
        <v>1</v>
      </c>
      <c r="G210" s="503">
        <v>0</v>
      </c>
      <c r="H210" s="504">
        <v>9253</v>
      </c>
      <c r="I210" s="504">
        <v>6000</v>
      </c>
      <c r="J210" s="79">
        <f t="shared" si="32"/>
        <v>0.6484383443207609</v>
      </c>
      <c r="K210" s="512">
        <v>0</v>
      </c>
      <c r="L210" s="511">
        <v>0</v>
      </c>
      <c r="M210" s="511">
        <v>0</v>
      </c>
      <c r="N210" s="511">
        <v>0</v>
      </c>
      <c r="O210" s="178">
        <f t="shared" si="31"/>
        <v>0</v>
      </c>
      <c r="P210" s="490"/>
      <c r="Q210" s="491"/>
      <c r="R210" s="378"/>
      <c r="S210" s="335"/>
      <c r="T210" s="349"/>
    </row>
    <row r="211" spans="1:20" s="280" customFormat="1" ht="12.75" outlineLevel="1">
      <c r="A211" s="510" t="s">
        <v>395</v>
      </c>
      <c r="B211" s="52" t="s">
        <v>9</v>
      </c>
      <c r="C211" s="53" t="s">
        <v>15</v>
      </c>
      <c r="D211" s="510" t="s">
        <v>396</v>
      </c>
      <c r="E211" s="221" t="s">
        <v>31</v>
      </c>
      <c r="F211" s="503">
        <v>1</v>
      </c>
      <c r="G211" s="503">
        <v>0</v>
      </c>
      <c r="H211" s="504">
        <v>9253</v>
      </c>
      <c r="I211" s="504">
        <v>6000</v>
      </c>
      <c r="J211" s="79">
        <f t="shared" si="32"/>
        <v>0.6484383443207609</v>
      </c>
      <c r="K211" s="512">
        <v>0</v>
      </c>
      <c r="L211" s="511">
        <v>0</v>
      </c>
      <c r="M211" s="511">
        <v>0</v>
      </c>
      <c r="N211" s="511">
        <v>0</v>
      </c>
      <c r="O211" s="178">
        <f t="shared" si="31"/>
        <v>0</v>
      </c>
      <c r="P211" s="490"/>
      <c r="Q211" s="491"/>
      <c r="R211" s="378"/>
      <c r="S211" s="335"/>
      <c r="T211" s="349"/>
    </row>
    <row r="212" spans="1:20" s="280" customFormat="1" ht="12.75" outlineLevel="1">
      <c r="A212" s="510" t="s">
        <v>592</v>
      </c>
      <c r="B212" s="52" t="s">
        <v>9</v>
      </c>
      <c r="C212" s="53" t="s">
        <v>15</v>
      </c>
      <c r="D212" s="510" t="s">
        <v>593</v>
      </c>
      <c r="E212" s="221" t="s">
        <v>31</v>
      </c>
      <c r="F212" s="503">
        <v>1</v>
      </c>
      <c r="G212" s="503">
        <v>0</v>
      </c>
      <c r="H212" s="504">
        <v>9253</v>
      </c>
      <c r="I212" s="504">
        <v>6000</v>
      </c>
      <c r="J212" s="79">
        <f t="shared" si="32"/>
        <v>0.6484383443207609</v>
      </c>
      <c r="K212" s="512">
        <v>0</v>
      </c>
      <c r="L212" s="511">
        <v>0</v>
      </c>
      <c r="M212" s="511">
        <v>0</v>
      </c>
      <c r="N212" s="511">
        <v>0</v>
      </c>
      <c r="O212" s="178">
        <f t="shared" si="31"/>
        <v>0</v>
      </c>
      <c r="P212" s="490"/>
      <c r="Q212" s="491"/>
      <c r="R212" s="378"/>
      <c r="S212" s="335"/>
      <c r="T212" s="349"/>
    </row>
    <row r="213" spans="1:20" s="280" customFormat="1" ht="12.75" outlineLevel="1">
      <c r="A213" s="510" t="s">
        <v>397</v>
      </c>
      <c r="B213" s="52" t="s">
        <v>9</v>
      </c>
      <c r="C213" s="53" t="s">
        <v>15</v>
      </c>
      <c r="D213" s="510" t="s">
        <v>398</v>
      </c>
      <c r="E213" s="221" t="s">
        <v>31</v>
      </c>
      <c r="F213" s="503">
        <v>0</v>
      </c>
      <c r="G213" s="503">
        <v>0</v>
      </c>
      <c r="H213" s="504">
        <v>9253</v>
      </c>
      <c r="I213" s="504">
        <v>6000</v>
      </c>
      <c r="J213" s="79">
        <f t="shared" si="32"/>
        <v>0.6484383443207609</v>
      </c>
      <c r="K213" s="512">
        <v>0</v>
      </c>
      <c r="L213" s="511">
        <v>0</v>
      </c>
      <c r="M213" s="511">
        <v>0</v>
      </c>
      <c r="N213" s="511">
        <v>0</v>
      </c>
      <c r="O213" s="178">
        <f t="shared" si="31"/>
        <v>0</v>
      </c>
      <c r="P213" s="490"/>
      <c r="Q213" s="491"/>
      <c r="R213" s="378"/>
      <c r="S213" s="335"/>
      <c r="T213" s="349"/>
    </row>
    <row r="214" spans="1:20" s="280" customFormat="1" ht="12.75" outlineLevel="1">
      <c r="A214" s="510" t="s">
        <v>596</v>
      </c>
      <c r="B214" s="52" t="s">
        <v>9</v>
      </c>
      <c r="C214" s="53" t="s">
        <v>15</v>
      </c>
      <c r="D214" s="510" t="s">
        <v>597</v>
      </c>
      <c r="E214" s="221" t="s">
        <v>31</v>
      </c>
      <c r="F214" s="503">
        <v>0</v>
      </c>
      <c r="G214" s="503">
        <v>0</v>
      </c>
      <c r="H214" s="504">
        <v>9253</v>
      </c>
      <c r="I214" s="504">
        <v>6000</v>
      </c>
      <c r="J214" s="79">
        <f t="shared" si="32"/>
        <v>0.6484383443207609</v>
      </c>
      <c r="K214" s="512">
        <v>0</v>
      </c>
      <c r="L214" s="511">
        <v>0</v>
      </c>
      <c r="M214" s="511">
        <v>0</v>
      </c>
      <c r="N214" s="511">
        <v>0</v>
      </c>
      <c r="O214" s="178">
        <f t="shared" si="31"/>
        <v>0</v>
      </c>
      <c r="P214" s="490"/>
      <c r="Q214" s="491"/>
      <c r="R214" s="378"/>
      <c r="S214" s="335"/>
      <c r="T214" s="349"/>
    </row>
    <row r="215" spans="1:20" s="280" customFormat="1" ht="12.75" outlineLevel="1">
      <c r="A215" s="510" t="s">
        <v>596</v>
      </c>
      <c r="B215" s="52" t="s">
        <v>9</v>
      </c>
      <c r="C215" s="53" t="s">
        <v>15</v>
      </c>
      <c r="D215" s="510" t="s">
        <v>598</v>
      </c>
      <c r="E215" s="221" t="s">
        <v>31</v>
      </c>
      <c r="F215" s="503">
        <v>0</v>
      </c>
      <c r="G215" s="503">
        <v>0</v>
      </c>
      <c r="H215" s="504">
        <v>9253</v>
      </c>
      <c r="I215" s="504">
        <v>6000</v>
      </c>
      <c r="J215" s="79">
        <f t="shared" si="32"/>
        <v>0.6484383443207609</v>
      </c>
      <c r="K215" s="512">
        <v>0</v>
      </c>
      <c r="L215" s="511">
        <v>0</v>
      </c>
      <c r="M215" s="511">
        <v>0</v>
      </c>
      <c r="N215" s="511">
        <v>0</v>
      </c>
      <c r="O215" s="178">
        <f t="shared" si="31"/>
        <v>0</v>
      </c>
      <c r="P215" s="490"/>
      <c r="Q215" s="491"/>
      <c r="R215" s="378"/>
      <c r="S215" s="335"/>
      <c r="T215" s="349"/>
    </row>
    <row r="216" spans="1:20" s="280" customFormat="1" ht="12.75" outlineLevel="1">
      <c r="A216" s="510" t="s">
        <v>596</v>
      </c>
      <c r="B216" s="52" t="s">
        <v>9</v>
      </c>
      <c r="C216" s="53" t="s">
        <v>15</v>
      </c>
      <c r="D216" s="510" t="s">
        <v>599</v>
      </c>
      <c r="E216" s="221" t="s">
        <v>31</v>
      </c>
      <c r="F216" s="503">
        <v>0</v>
      </c>
      <c r="G216" s="503">
        <v>0</v>
      </c>
      <c r="H216" s="504">
        <v>9253</v>
      </c>
      <c r="I216" s="504">
        <v>6000</v>
      </c>
      <c r="J216" s="79">
        <f t="shared" si="32"/>
        <v>0.6484383443207609</v>
      </c>
      <c r="K216" s="512">
        <v>0</v>
      </c>
      <c r="L216" s="511">
        <v>0</v>
      </c>
      <c r="M216" s="511">
        <v>0</v>
      </c>
      <c r="N216" s="511">
        <v>0</v>
      </c>
      <c r="O216" s="178">
        <f t="shared" si="31"/>
        <v>0</v>
      </c>
      <c r="P216" s="490"/>
      <c r="Q216" s="491"/>
      <c r="R216" s="378"/>
      <c r="S216" s="335"/>
      <c r="T216" s="349"/>
    </row>
    <row r="217" spans="1:20" s="280" customFormat="1" ht="12.75" outlineLevel="1">
      <c r="A217" s="510" t="s">
        <v>348</v>
      </c>
      <c r="B217" s="52" t="s">
        <v>9</v>
      </c>
      <c r="C217" s="53" t="s">
        <v>16</v>
      </c>
      <c r="D217" s="510" t="s">
        <v>532</v>
      </c>
      <c r="E217" s="221" t="s">
        <v>31</v>
      </c>
      <c r="F217" s="503">
        <v>1</v>
      </c>
      <c r="G217" s="503">
        <v>0</v>
      </c>
      <c r="H217" s="504">
        <v>9253</v>
      </c>
      <c r="I217" s="504">
        <v>9253</v>
      </c>
      <c r="J217" s="79">
        <f t="shared" si="32"/>
        <v>1</v>
      </c>
      <c r="K217" s="512">
        <v>0</v>
      </c>
      <c r="L217" s="511">
        <v>0</v>
      </c>
      <c r="M217" s="511">
        <v>1</v>
      </c>
      <c r="N217" s="511">
        <v>1</v>
      </c>
      <c r="O217" s="178">
        <f t="shared" si="31"/>
        <v>1</v>
      </c>
      <c r="P217" s="490"/>
      <c r="Q217" s="491"/>
      <c r="R217" s="378"/>
      <c r="S217" s="335"/>
      <c r="T217" s="349"/>
    </row>
    <row r="218" spans="1:20" s="280" customFormat="1" ht="12.75" outlineLevel="1">
      <c r="A218" s="510" t="s">
        <v>348</v>
      </c>
      <c r="B218" s="52" t="s">
        <v>9</v>
      </c>
      <c r="C218" s="53" t="s">
        <v>16</v>
      </c>
      <c r="D218" s="510" t="s">
        <v>533</v>
      </c>
      <c r="E218" s="221" t="s">
        <v>31</v>
      </c>
      <c r="F218" s="503">
        <v>1</v>
      </c>
      <c r="G218" s="503">
        <v>0</v>
      </c>
      <c r="H218" s="504">
        <v>9253</v>
      </c>
      <c r="I218" s="504">
        <v>9253</v>
      </c>
      <c r="J218" s="79">
        <f t="shared" si="32"/>
        <v>1</v>
      </c>
      <c r="K218" s="512">
        <v>0</v>
      </c>
      <c r="L218" s="511">
        <v>0</v>
      </c>
      <c r="M218" s="511">
        <v>1</v>
      </c>
      <c r="N218" s="511">
        <v>1</v>
      </c>
      <c r="O218" s="178">
        <f t="shared" si="31"/>
        <v>1</v>
      </c>
      <c r="P218" s="490"/>
      <c r="Q218" s="491"/>
      <c r="R218" s="378"/>
      <c r="S218" s="335"/>
      <c r="T218" s="349"/>
    </row>
    <row r="219" spans="1:20" s="280" customFormat="1" ht="12.75" outlineLevel="1">
      <c r="A219" s="510" t="s">
        <v>348</v>
      </c>
      <c r="B219" s="52" t="s">
        <v>9</v>
      </c>
      <c r="C219" s="53" t="s">
        <v>16</v>
      </c>
      <c r="D219" s="510" t="s">
        <v>534</v>
      </c>
      <c r="E219" s="221" t="s">
        <v>31</v>
      </c>
      <c r="F219" s="503">
        <v>1</v>
      </c>
      <c r="G219" s="503">
        <v>0</v>
      </c>
      <c r="H219" s="504">
        <v>9253</v>
      </c>
      <c r="I219" s="504">
        <v>9253</v>
      </c>
      <c r="J219" s="79">
        <f t="shared" si="32"/>
        <v>1</v>
      </c>
      <c r="K219" s="512">
        <v>0</v>
      </c>
      <c r="L219" s="511">
        <v>0</v>
      </c>
      <c r="M219" s="511">
        <v>1</v>
      </c>
      <c r="N219" s="511">
        <v>1</v>
      </c>
      <c r="O219" s="178">
        <f t="shared" si="31"/>
        <v>1</v>
      </c>
      <c r="P219" s="490"/>
      <c r="Q219" s="491"/>
      <c r="R219" s="378"/>
      <c r="S219" s="335"/>
      <c r="T219" s="349"/>
    </row>
    <row r="220" spans="1:20" s="280" customFormat="1" ht="12.75" outlineLevel="1">
      <c r="A220" s="510" t="s">
        <v>428</v>
      </c>
      <c r="B220" s="52" t="s">
        <v>9</v>
      </c>
      <c r="C220" s="53" t="s">
        <v>16</v>
      </c>
      <c r="D220" s="510" t="s">
        <v>399</v>
      </c>
      <c r="E220" s="221" t="s">
        <v>31</v>
      </c>
      <c r="F220" s="503">
        <v>1</v>
      </c>
      <c r="G220" s="503">
        <v>0</v>
      </c>
      <c r="H220" s="504">
        <v>9253</v>
      </c>
      <c r="I220" s="504">
        <v>6000</v>
      </c>
      <c r="J220" s="79">
        <f aca="true" t="shared" si="33" ref="J220:J228">IF(H220&gt;0,I220/H220,0)</f>
        <v>0.6484383443207609</v>
      </c>
      <c r="K220" s="512">
        <v>0</v>
      </c>
      <c r="L220" s="511">
        <v>0</v>
      </c>
      <c r="M220" s="511">
        <v>1</v>
      </c>
      <c r="N220" s="511">
        <v>1</v>
      </c>
      <c r="O220" s="178">
        <f aca="true" t="shared" si="34" ref="O220:O228">IF(AND(M220=1,N220=1),1,0)</f>
        <v>1</v>
      </c>
      <c r="P220" s="490"/>
      <c r="Q220" s="491"/>
      <c r="R220" s="378"/>
      <c r="S220" s="335"/>
      <c r="T220" s="349"/>
    </row>
    <row r="221" spans="1:20" s="280" customFormat="1" ht="12.75" outlineLevel="1">
      <c r="A221" s="510" t="s">
        <v>361</v>
      </c>
      <c r="B221" s="52" t="s">
        <v>9</v>
      </c>
      <c r="C221" s="53" t="s">
        <v>16</v>
      </c>
      <c r="D221" s="510" t="s">
        <v>449</v>
      </c>
      <c r="E221" s="221" t="s">
        <v>31</v>
      </c>
      <c r="F221" s="503">
        <v>1</v>
      </c>
      <c r="G221" s="503">
        <v>0</v>
      </c>
      <c r="H221" s="504">
        <v>9253</v>
      </c>
      <c r="I221" s="504">
        <v>6000</v>
      </c>
      <c r="J221" s="79">
        <f t="shared" si="33"/>
        <v>0.6484383443207609</v>
      </c>
      <c r="K221" s="512">
        <v>0</v>
      </c>
      <c r="L221" s="511">
        <v>0</v>
      </c>
      <c r="M221" s="511">
        <v>1</v>
      </c>
      <c r="N221" s="511">
        <v>1</v>
      </c>
      <c r="O221" s="178">
        <f t="shared" si="34"/>
        <v>1</v>
      </c>
      <c r="P221" s="490"/>
      <c r="Q221" s="491"/>
      <c r="R221" s="378"/>
      <c r="S221" s="335"/>
      <c r="T221" s="349"/>
    </row>
    <row r="222" spans="1:20" s="280" customFormat="1" ht="12.75" outlineLevel="1">
      <c r="A222" s="510" t="s">
        <v>361</v>
      </c>
      <c r="B222" s="52" t="s">
        <v>9</v>
      </c>
      <c r="C222" s="53" t="s">
        <v>16</v>
      </c>
      <c r="D222" s="510" t="s">
        <v>450</v>
      </c>
      <c r="E222" s="221" t="s">
        <v>31</v>
      </c>
      <c r="F222" s="503">
        <v>1</v>
      </c>
      <c r="G222" s="503">
        <v>0</v>
      </c>
      <c r="H222" s="504">
        <v>9253</v>
      </c>
      <c r="I222" s="504">
        <v>6000</v>
      </c>
      <c r="J222" s="79">
        <f t="shared" si="33"/>
        <v>0.6484383443207609</v>
      </c>
      <c r="K222" s="512">
        <v>0</v>
      </c>
      <c r="L222" s="511">
        <v>0</v>
      </c>
      <c r="M222" s="511">
        <v>1</v>
      </c>
      <c r="N222" s="511">
        <v>1</v>
      </c>
      <c r="O222" s="178">
        <f t="shared" si="34"/>
        <v>1</v>
      </c>
      <c r="P222" s="490"/>
      <c r="Q222" s="491"/>
      <c r="R222" s="378"/>
      <c r="S222" s="335"/>
      <c r="T222" s="349"/>
    </row>
    <row r="223" spans="1:20" s="280" customFormat="1" ht="12.75" outlineLevel="1">
      <c r="A223" s="510" t="s">
        <v>361</v>
      </c>
      <c r="B223" s="52" t="s">
        <v>9</v>
      </c>
      <c r="C223" s="53" t="s">
        <v>16</v>
      </c>
      <c r="D223" s="510" t="s">
        <v>451</v>
      </c>
      <c r="E223" s="221" t="s">
        <v>31</v>
      </c>
      <c r="F223" s="503">
        <v>1</v>
      </c>
      <c r="G223" s="503">
        <v>0</v>
      </c>
      <c r="H223" s="504">
        <v>9253</v>
      </c>
      <c r="I223" s="504">
        <v>6000</v>
      </c>
      <c r="J223" s="79">
        <f t="shared" si="33"/>
        <v>0.6484383443207609</v>
      </c>
      <c r="K223" s="512">
        <v>0</v>
      </c>
      <c r="L223" s="511">
        <v>0</v>
      </c>
      <c r="M223" s="511">
        <v>1</v>
      </c>
      <c r="N223" s="511">
        <v>1</v>
      </c>
      <c r="O223" s="178">
        <f t="shared" si="34"/>
        <v>1</v>
      </c>
      <c r="P223" s="490"/>
      <c r="Q223" s="491"/>
      <c r="R223" s="378"/>
      <c r="S223" s="335"/>
      <c r="T223" s="349"/>
    </row>
    <row r="224" spans="1:20" s="280" customFormat="1" ht="12.75" outlineLevel="1">
      <c r="A224" s="510" t="s">
        <v>361</v>
      </c>
      <c r="B224" s="52" t="s">
        <v>9</v>
      </c>
      <c r="C224" s="53" t="s">
        <v>16</v>
      </c>
      <c r="D224" s="510" t="s">
        <v>452</v>
      </c>
      <c r="E224" s="221" t="s">
        <v>31</v>
      </c>
      <c r="F224" s="503">
        <v>1</v>
      </c>
      <c r="G224" s="503">
        <v>0</v>
      </c>
      <c r="H224" s="504">
        <v>9253</v>
      </c>
      <c r="I224" s="504">
        <v>6000</v>
      </c>
      <c r="J224" s="79">
        <f t="shared" si="33"/>
        <v>0.6484383443207609</v>
      </c>
      <c r="K224" s="512">
        <v>0</v>
      </c>
      <c r="L224" s="511">
        <v>0</v>
      </c>
      <c r="M224" s="511">
        <v>1</v>
      </c>
      <c r="N224" s="511">
        <v>1</v>
      </c>
      <c r="O224" s="178">
        <f t="shared" si="34"/>
        <v>1</v>
      </c>
      <c r="P224" s="490"/>
      <c r="Q224" s="491"/>
      <c r="R224" s="378"/>
      <c r="S224" s="335"/>
      <c r="T224" s="349"/>
    </row>
    <row r="225" spans="1:20" s="280" customFormat="1" ht="12.75" outlineLevel="1">
      <c r="A225" s="510" t="s">
        <v>361</v>
      </c>
      <c r="B225" s="52" t="s">
        <v>9</v>
      </c>
      <c r="C225" s="53" t="s">
        <v>16</v>
      </c>
      <c r="D225" s="510" t="s">
        <v>453</v>
      </c>
      <c r="E225" s="221" t="s">
        <v>31</v>
      </c>
      <c r="F225" s="503">
        <v>1</v>
      </c>
      <c r="G225" s="503">
        <v>0</v>
      </c>
      <c r="H225" s="504">
        <v>9253</v>
      </c>
      <c r="I225" s="504">
        <v>6000</v>
      </c>
      <c r="J225" s="79">
        <f t="shared" si="33"/>
        <v>0.6484383443207609</v>
      </c>
      <c r="K225" s="512">
        <v>0</v>
      </c>
      <c r="L225" s="511">
        <v>0</v>
      </c>
      <c r="M225" s="511">
        <v>1</v>
      </c>
      <c r="N225" s="511">
        <v>1</v>
      </c>
      <c r="O225" s="178">
        <f t="shared" si="34"/>
        <v>1</v>
      </c>
      <c r="P225" s="490"/>
      <c r="Q225" s="491"/>
      <c r="R225" s="378"/>
      <c r="S225" s="335"/>
      <c r="T225" s="349"/>
    </row>
    <row r="226" spans="1:20" s="280" customFormat="1" ht="12.75" outlineLevel="1">
      <c r="A226" s="510" t="s">
        <v>361</v>
      </c>
      <c r="B226" s="52" t="s">
        <v>9</v>
      </c>
      <c r="C226" s="53" t="s">
        <v>16</v>
      </c>
      <c r="D226" s="510" t="s">
        <v>454</v>
      </c>
      <c r="E226" s="221" t="s">
        <v>31</v>
      </c>
      <c r="F226" s="503">
        <v>1</v>
      </c>
      <c r="G226" s="503">
        <v>0</v>
      </c>
      <c r="H226" s="504">
        <v>9253</v>
      </c>
      <c r="I226" s="504">
        <v>6000</v>
      </c>
      <c r="J226" s="79">
        <f t="shared" si="33"/>
        <v>0.6484383443207609</v>
      </c>
      <c r="K226" s="512">
        <v>0</v>
      </c>
      <c r="L226" s="511">
        <v>0</v>
      </c>
      <c r="M226" s="511">
        <v>1</v>
      </c>
      <c r="N226" s="511">
        <v>1</v>
      </c>
      <c r="O226" s="178">
        <f t="shared" si="34"/>
        <v>1</v>
      </c>
      <c r="P226" s="490"/>
      <c r="Q226" s="491"/>
      <c r="R226" s="378"/>
      <c r="S226" s="335"/>
      <c r="T226" s="349"/>
    </row>
    <row r="227" spans="1:20" s="280" customFormat="1" ht="12.75" outlineLevel="1">
      <c r="A227" s="510" t="s">
        <v>361</v>
      </c>
      <c r="B227" s="52" t="s">
        <v>9</v>
      </c>
      <c r="C227" s="53" t="s">
        <v>16</v>
      </c>
      <c r="D227" s="510" t="s">
        <v>455</v>
      </c>
      <c r="E227" s="221" t="s">
        <v>31</v>
      </c>
      <c r="F227" s="503">
        <v>1</v>
      </c>
      <c r="G227" s="503">
        <v>0</v>
      </c>
      <c r="H227" s="504">
        <v>9253</v>
      </c>
      <c r="I227" s="504">
        <v>6000</v>
      </c>
      <c r="J227" s="79">
        <f t="shared" si="33"/>
        <v>0.6484383443207609</v>
      </c>
      <c r="K227" s="512">
        <v>0</v>
      </c>
      <c r="L227" s="511">
        <v>0</v>
      </c>
      <c r="M227" s="511">
        <v>1</v>
      </c>
      <c r="N227" s="511">
        <v>1</v>
      </c>
      <c r="O227" s="178">
        <f t="shared" si="34"/>
        <v>1</v>
      </c>
      <c r="P227" s="490"/>
      <c r="Q227" s="491"/>
      <c r="R227" s="378"/>
      <c r="S227" s="335"/>
      <c r="T227" s="349"/>
    </row>
    <row r="228" spans="1:20" s="280" customFormat="1" ht="12.75" outlineLevel="1">
      <c r="A228" s="510" t="s">
        <v>475</v>
      </c>
      <c r="B228" s="52" t="s">
        <v>9</v>
      </c>
      <c r="C228" s="53" t="s">
        <v>16</v>
      </c>
      <c r="D228" s="510" t="s">
        <v>479</v>
      </c>
      <c r="E228" s="221" t="s">
        <v>31</v>
      </c>
      <c r="F228" s="503">
        <v>1</v>
      </c>
      <c r="G228" s="503">
        <v>0</v>
      </c>
      <c r="H228" s="504">
        <v>9253</v>
      </c>
      <c r="I228" s="504">
        <v>6000</v>
      </c>
      <c r="J228" s="79">
        <f t="shared" si="33"/>
        <v>0.6484383443207609</v>
      </c>
      <c r="K228" s="512">
        <v>0</v>
      </c>
      <c r="L228" s="511">
        <v>0</v>
      </c>
      <c r="M228" s="511">
        <v>1</v>
      </c>
      <c r="N228" s="511">
        <v>1</v>
      </c>
      <c r="O228" s="178">
        <f t="shared" si="34"/>
        <v>1</v>
      </c>
      <c r="P228" s="490"/>
      <c r="Q228" s="491"/>
      <c r="R228" s="378"/>
      <c r="S228" s="335"/>
      <c r="T228" s="349"/>
    </row>
    <row r="229" spans="1:20" s="280" customFormat="1" ht="12.75" outlineLevel="1">
      <c r="A229" s="510" t="s">
        <v>400</v>
      </c>
      <c r="B229" s="52" t="s">
        <v>9</v>
      </c>
      <c r="C229" s="53" t="s">
        <v>16</v>
      </c>
      <c r="D229" s="510" t="s">
        <v>401</v>
      </c>
      <c r="E229" s="221" t="s">
        <v>31</v>
      </c>
      <c r="F229" s="503">
        <v>1</v>
      </c>
      <c r="G229" s="503">
        <v>0</v>
      </c>
      <c r="H229" s="504">
        <v>9253</v>
      </c>
      <c r="I229" s="504">
        <v>6000</v>
      </c>
      <c r="J229" s="79">
        <f>IF(H229&gt;0,I229/H229,0)</f>
        <v>0.6484383443207609</v>
      </c>
      <c r="K229" s="512">
        <v>0</v>
      </c>
      <c r="L229" s="511">
        <v>0</v>
      </c>
      <c r="M229" s="511">
        <v>1</v>
      </c>
      <c r="N229" s="511">
        <v>1</v>
      </c>
      <c r="O229" s="178">
        <f>IF(AND(M229=1,N229=1),1,0)</f>
        <v>1</v>
      </c>
      <c r="P229" s="490"/>
      <c r="Q229" s="491"/>
      <c r="R229" s="378"/>
      <c r="S229" s="335"/>
      <c r="T229" s="349"/>
    </row>
    <row r="230" spans="1:20" s="280" customFormat="1" ht="12.75" outlineLevel="1">
      <c r="A230" s="510" t="s">
        <v>402</v>
      </c>
      <c r="B230" s="52" t="s">
        <v>9</v>
      </c>
      <c r="C230" s="53" t="s">
        <v>16</v>
      </c>
      <c r="D230" s="510" t="s">
        <v>403</v>
      </c>
      <c r="E230" s="221" t="s">
        <v>31</v>
      </c>
      <c r="F230" s="503">
        <v>1</v>
      </c>
      <c r="G230" s="503">
        <v>0</v>
      </c>
      <c r="H230" s="504">
        <v>9253</v>
      </c>
      <c r="I230" s="504">
        <v>6000</v>
      </c>
      <c r="J230" s="79">
        <f>IF(H230&gt;0,I230/H230,0)</f>
        <v>0.6484383443207609</v>
      </c>
      <c r="K230" s="512">
        <v>0</v>
      </c>
      <c r="L230" s="511">
        <v>0</v>
      </c>
      <c r="M230" s="511">
        <v>1</v>
      </c>
      <c r="N230" s="511">
        <v>1</v>
      </c>
      <c r="O230" s="178">
        <f>IF(AND(M230=1,N230=1),1,0)</f>
        <v>1</v>
      </c>
      <c r="P230" s="490"/>
      <c r="Q230" s="491"/>
      <c r="R230" s="378"/>
      <c r="S230" s="335"/>
      <c r="T230" s="349"/>
    </row>
    <row r="231" spans="1:20" s="280" customFormat="1" ht="12.75" outlineLevel="1">
      <c r="A231" s="510" t="s">
        <v>404</v>
      </c>
      <c r="B231" s="52" t="s">
        <v>9</v>
      </c>
      <c r="C231" s="53" t="s">
        <v>16</v>
      </c>
      <c r="D231" s="510" t="s">
        <v>405</v>
      </c>
      <c r="E231" s="221" t="s">
        <v>31</v>
      </c>
      <c r="F231" s="503">
        <v>1</v>
      </c>
      <c r="G231" s="503">
        <v>0</v>
      </c>
      <c r="H231" s="504">
        <v>9253</v>
      </c>
      <c r="I231" s="504">
        <v>6000</v>
      </c>
      <c r="J231" s="79">
        <f>IF(H231&gt;0,I231/H231,0)</f>
        <v>0.6484383443207609</v>
      </c>
      <c r="K231" s="512">
        <v>0</v>
      </c>
      <c r="L231" s="511">
        <v>0</v>
      </c>
      <c r="M231" s="511">
        <v>1</v>
      </c>
      <c r="N231" s="511">
        <v>1</v>
      </c>
      <c r="O231" s="178">
        <f>IF(AND(M231=1,N231=1),1,0)</f>
        <v>1</v>
      </c>
      <c r="P231" s="490"/>
      <c r="Q231" s="491"/>
      <c r="R231" s="378"/>
      <c r="S231" s="335"/>
      <c r="T231" s="349"/>
    </row>
    <row r="232" spans="1:20" s="280" customFormat="1" ht="12.75" outlineLevel="1">
      <c r="A232" s="510" t="s">
        <v>428</v>
      </c>
      <c r="B232" s="52" t="s">
        <v>9</v>
      </c>
      <c r="C232" s="53" t="s">
        <v>17</v>
      </c>
      <c r="D232" s="510" t="s">
        <v>429</v>
      </c>
      <c r="E232" s="221" t="s">
        <v>31</v>
      </c>
      <c r="F232" s="503">
        <v>0</v>
      </c>
      <c r="G232" s="503">
        <v>0</v>
      </c>
      <c r="H232" s="504">
        <v>9253</v>
      </c>
      <c r="I232" s="504">
        <v>6000</v>
      </c>
      <c r="J232" s="79">
        <f aca="true" t="shared" si="35" ref="J232:J247">IF(H232&gt;0,I232/H232,0)</f>
        <v>0.6484383443207609</v>
      </c>
      <c r="K232" s="512">
        <v>0</v>
      </c>
      <c r="L232" s="511">
        <v>0</v>
      </c>
      <c r="M232" s="511">
        <v>0</v>
      </c>
      <c r="N232" s="511">
        <v>0</v>
      </c>
      <c r="O232" s="178">
        <f aca="true" t="shared" si="36" ref="O232:O247">IF(AND(M232=1,N232=1),1,0)</f>
        <v>0</v>
      </c>
      <c r="P232" s="490"/>
      <c r="Q232" s="491"/>
      <c r="R232" s="378"/>
      <c r="S232" s="335"/>
      <c r="T232" s="349"/>
    </row>
    <row r="233" spans="1:20" s="280" customFormat="1" ht="12.75" outlineLevel="1">
      <c r="A233" s="510" t="s">
        <v>361</v>
      </c>
      <c r="B233" s="52" t="s">
        <v>9</v>
      </c>
      <c r="C233" s="53" t="s">
        <v>17</v>
      </c>
      <c r="D233" s="510" t="s">
        <v>456</v>
      </c>
      <c r="E233" s="221" t="s">
        <v>31</v>
      </c>
      <c r="F233" s="503">
        <v>0</v>
      </c>
      <c r="G233" s="503">
        <v>0</v>
      </c>
      <c r="H233" s="504">
        <v>9253</v>
      </c>
      <c r="I233" s="504">
        <v>6000</v>
      </c>
      <c r="J233" s="79">
        <f t="shared" si="35"/>
        <v>0.6484383443207609</v>
      </c>
      <c r="K233" s="512">
        <v>0</v>
      </c>
      <c r="L233" s="511">
        <v>0</v>
      </c>
      <c r="M233" s="511">
        <v>0</v>
      </c>
      <c r="N233" s="511">
        <v>0</v>
      </c>
      <c r="O233" s="178">
        <f t="shared" si="36"/>
        <v>0</v>
      </c>
      <c r="P233" s="490"/>
      <c r="Q233" s="491"/>
      <c r="R233" s="378"/>
      <c r="S233" s="335"/>
      <c r="T233" s="349"/>
    </row>
    <row r="234" spans="1:20" s="280" customFormat="1" ht="12.75" outlineLevel="1">
      <c r="A234" s="510" t="s">
        <v>361</v>
      </c>
      <c r="B234" s="52" t="s">
        <v>9</v>
      </c>
      <c r="C234" s="53" t="s">
        <v>17</v>
      </c>
      <c r="D234" s="510" t="s">
        <v>457</v>
      </c>
      <c r="E234" s="221" t="s">
        <v>31</v>
      </c>
      <c r="F234" s="503">
        <v>0</v>
      </c>
      <c r="G234" s="503">
        <v>0</v>
      </c>
      <c r="H234" s="504">
        <v>9253</v>
      </c>
      <c r="I234" s="504">
        <v>6000</v>
      </c>
      <c r="J234" s="79">
        <f t="shared" si="35"/>
        <v>0.6484383443207609</v>
      </c>
      <c r="K234" s="512">
        <v>0</v>
      </c>
      <c r="L234" s="511">
        <v>0</v>
      </c>
      <c r="M234" s="511">
        <v>0</v>
      </c>
      <c r="N234" s="511">
        <v>0</v>
      </c>
      <c r="O234" s="178">
        <f t="shared" si="36"/>
        <v>0</v>
      </c>
      <c r="P234" s="490"/>
      <c r="Q234" s="491"/>
      <c r="R234" s="378"/>
      <c r="S234" s="335"/>
      <c r="T234" s="349"/>
    </row>
    <row r="235" spans="1:20" s="280" customFormat="1" ht="12.75" outlineLevel="1">
      <c r="A235" s="510" t="s">
        <v>361</v>
      </c>
      <c r="B235" s="52" t="s">
        <v>9</v>
      </c>
      <c r="C235" s="53" t="s">
        <v>17</v>
      </c>
      <c r="D235" s="510" t="s">
        <v>458</v>
      </c>
      <c r="E235" s="221" t="s">
        <v>31</v>
      </c>
      <c r="F235" s="503">
        <v>0</v>
      </c>
      <c r="G235" s="503">
        <v>0</v>
      </c>
      <c r="H235" s="504">
        <v>9253</v>
      </c>
      <c r="I235" s="504">
        <v>6000</v>
      </c>
      <c r="J235" s="79">
        <f t="shared" si="35"/>
        <v>0.6484383443207609</v>
      </c>
      <c r="K235" s="512">
        <v>0</v>
      </c>
      <c r="L235" s="511">
        <v>0</v>
      </c>
      <c r="M235" s="511">
        <v>0</v>
      </c>
      <c r="N235" s="511">
        <v>0</v>
      </c>
      <c r="O235" s="178">
        <f t="shared" si="36"/>
        <v>0</v>
      </c>
      <c r="P235" s="490"/>
      <c r="Q235" s="491"/>
      <c r="R235" s="378"/>
      <c r="S235" s="335"/>
      <c r="T235" s="349"/>
    </row>
    <row r="236" spans="1:20" s="280" customFormat="1" ht="12.75" outlineLevel="1">
      <c r="A236" s="510" t="s">
        <v>361</v>
      </c>
      <c r="B236" s="52" t="s">
        <v>9</v>
      </c>
      <c r="C236" s="53" t="s">
        <v>17</v>
      </c>
      <c r="D236" s="510" t="s">
        <v>459</v>
      </c>
      <c r="E236" s="221" t="s">
        <v>31</v>
      </c>
      <c r="F236" s="503">
        <v>0</v>
      </c>
      <c r="G236" s="503">
        <v>0</v>
      </c>
      <c r="H236" s="504">
        <v>9253</v>
      </c>
      <c r="I236" s="504">
        <v>6000</v>
      </c>
      <c r="J236" s="79">
        <f t="shared" si="35"/>
        <v>0.6484383443207609</v>
      </c>
      <c r="K236" s="512">
        <v>0</v>
      </c>
      <c r="L236" s="511">
        <v>0</v>
      </c>
      <c r="M236" s="511">
        <v>0</v>
      </c>
      <c r="N236" s="511">
        <v>0</v>
      </c>
      <c r="O236" s="178">
        <f t="shared" si="36"/>
        <v>0</v>
      </c>
      <c r="P236" s="490"/>
      <c r="Q236" s="491"/>
      <c r="R236" s="378"/>
      <c r="S236" s="335"/>
      <c r="T236" s="349"/>
    </row>
    <row r="237" spans="1:20" s="280" customFormat="1" ht="12.75" outlineLevel="1">
      <c r="A237" s="510" t="s">
        <v>361</v>
      </c>
      <c r="B237" s="52" t="s">
        <v>9</v>
      </c>
      <c r="C237" s="53" t="s">
        <v>17</v>
      </c>
      <c r="D237" s="510" t="s">
        <v>460</v>
      </c>
      <c r="E237" s="221" t="s">
        <v>31</v>
      </c>
      <c r="F237" s="503">
        <v>0</v>
      </c>
      <c r="G237" s="503">
        <v>0</v>
      </c>
      <c r="H237" s="504">
        <v>9253</v>
      </c>
      <c r="I237" s="504">
        <v>6000</v>
      </c>
      <c r="J237" s="79">
        <f t="shared" si="35"/>
        <v>0.6484383443207609</v>
      </c>
      <c r="K237" s="512">
        <v>0</v>
      </c>
      <c r="L237" s="511">
        <v>0</v>
      </c>
      <c r="M237" s="511">
        <v>0</v>
      </c>
      <c r="N237" s="511">
        <v>0</v>
      </c>
      <c r="O237" s="178">
        <f t="shared" si="36"/>
        <v>0</v>
      </c>
      <c r="P237" s="490"/>
      <c r="Q237" s="491"/>
      <c r="R237" s="378"/>
      <c r="S237" s="335"/>
      <c r="T237" s="349"/>
    </row>
    <row r="238" spans="1:20" s="280" customFormat="1" ht="12.75" outlineLevel="1">
      <c r="A238" s="510" t="s">
        <v>406</v>
      </c>
      <c r="B238" s="52" t="s">
        <v>9</v>
      </c>
      <c r="C238" s="53" t="s">
        <v>17</v>
      </c>
      <c r="D238" s="510" t="s">
        <v>315</v>
      </c>
      <c r="E238" s="221" t="s">
        <v>31</v>
      </c>
      <c r="F238" s="503">
        <v>0</v>
      </c>
      <c r="G238" s="503">
        <v>0</v>
      </c>
      <c r="H238" s="504">
        <v>9253</v>
      </c>
      <c r="I238" s="504">
        <v>6000</v>
      </c>
      <c r="J238" s="79">
        <f t="shared" si="35"/>
        <v>0.6484383443207609</v>
      </c>
      <c r="K238" s="512">
        <v>0</v>
      </c>
      <c r="L238" s="511">
        <v>0</v>
      </c>
      <c r="M238" s="511">
        <v>0</v>
      </c>
      <c r="N238" s="511">
        <v>0</v>
      </c>
      <c r="O238" s="178">
        <f t="shared" si="36"/>
        <v>0</v>
      </c>
      <c r="P238" s="490"/>
      <c r="Q238" s="491"/>
      <c r="R238" s="378"/>
      <c r="S238" s="335"/>
      <c r="T238" s="349"/>
    </row>
    <row r="239" spans="1:20" s="280" customFormat="1" ht="12.75" outlineLevel="1">
      <c r="A239" s="510" t="s">
        <v>378</v>
      </c>
      <c r="B239" s="52" t="s">
        <v>9</v>
      </c>
      <c r="C239" s="53" t="s">
        <v>17</v>
      </c>
      <c r="D239" s="510" t="s">
        <v>407</v>
      </c>
      <c r="E239" s="221" t="s">
        <v>31</v>
      </c>
      <c r="F239" s="503">
        <v>0</v>
      </c>
      <c r="G239" s="503">
        <v>0</v>
      </c>
      <c r="H239" s="504">
        <v>9253</v>
      </c>
      <c r="I239" s="504">
        <v>6000</v>
      </c>
      <c r="J239" s="79">
        <f t="shared" si="35"/>
        <v>0.6484383443207609</v>
      </c>
      <c r="K239" s="512">
        <v>0</v>
      </c>
      <c r="L239" s="511">
        <v>0</v>
      </c>
      <c r="M239" s="511">
        <v>0</v>
      </c>
      <c r="N239" s="511">
        <v>0</v>
      </c>
      <c r="O239" s="178">
        <f t="shared" si="36"/>
        <v>0</v>
      </c>
      <c r="P239" s="490"/>
      <c r="Q239" s="491"/>
      <c r="R239" s="378"/>
      <c r="S239" s="335"/>
      <c r="T239" s="349"/>
    </row>
    <row r="240" spans="1:20" s="280" customFormat="1" ht="12.75" outlineLevel="1">
      <c r="A240" s="510" t="s">
        <v>361</v>
      </c>
      <c r="B240" s="52" t="s">
        <v>9</v>
      </c>
      <c r="C240" s="53" t="s">
        <v>18</v>
      </c>
      <c r="D240" s="510" t="s">
        <v>461</v>
      </c>
      <c r="E240" s="221" t="s">
        <v>31</v>
      </c>
      <c r="F240" s="503">
        <v>0</v>
      </c>
      <c r="G240" s="503">
        <v>0</v>
      </c>
      <c r="H240" s="504">
        <v>9253</v>
      </c>
      <c r="I240" s="504">
        <v>6000</v>
      </c>
      <c r="J240" s="79">
        <f t="shared" si="35"/>
        <v>0.6484383443207609</v>
      </c>
      <c r="K240" s="512">
        <v>0</v>
      </c>
      <c r="L240" s="511">
        <v>0</v>
      </c>
      <c r="M240" s="511">
        <v>0</v>
      </c>
      <c r="N240" s="511">
        <v>0</v>
      </c>
      <c r="O240" s="178">
        <f t="shared" si="36"/>
        <v>0</v>
      </c>
      <c r="P240" s="490"/>
      <c r="Q240" s="491"/>
      <c r="R240" s="378"/>
      <c r="S240" s="335"/>
      <c r="T240" s="349"/>
    </row>
    <row r="241" spans="1:20" s="280" customFormat="1" ht="12.75" outlineLevel="1">
      <c r="A241" s="510" t="s">
        <v>361</v>
      </c>
      <c r="B241" s="52" t="s">
        <v>9</v>
      </c>
      <c r="C241" s="53" t="s">
        <v>18</v>
      </c>
      <c r="D241" s="510" t="s">
        <v>462</v>
      </c>
      <c r="E241" s="221" t="s">
        <v>31</v>
      </c>
      <c r="F241" s="503">
        <v>0</v>
      </c>
      <c r="G241" s="503">
        <v>0</v>
      </c>
      <c r="H241" s="504">
        <v>9253</v>
      </c>
      <c r="I241" s="504">
        <v>6000</v>
      </c>
      <c r="J241" s="79">
        <f t="shared" si="35"/>
        <v>0.6484383443207609</v>
      </c>
      <c r="K241" s="512">
        <v>0</v>
      </c>
      <c r="L241" s="511">
        <v>0</v>
      </c>
      <c r="M241" s="511">
        <v>0</v>
      </c>
      <c r="N241" s="511">
        <v>0</v>
      </c>
      <c r="O241" s="178">
        <f t="shared" si="36"/>
        <v>0</v>
      </c>
      <c r="P241" s="490"/>
      <c r="Q241" s="491"/>
      <c r="R241" s="378"/>
      <c r="S241" s="335"/>
      <c r="T241" s="349"/>
    </row>
    <row r="242" spans="1:20" s="280" customFormat="1" ht="12.75" outlineLevel="1">
      <c r="A242" s="510" t="s">
        <v>361</v>
      </c>
      <c r="B242" s="52" t="s">
        <v>9</v>
      </c>
      <c r="C242" s="53" t="s">
        <v>18</v>
      </c>
      <c r="D242" s="510" t="s">
        <v>463</v>
      </c>
      <c r="E242" s="221" t="s">
        <v>31</v>
      </c>
      <c r="F242" s="503">
        <v>0</v>
      </c>
      <c r="G242" s="503">
        <v>0</v>
      </c>
      <c r="H242" s="504">
        <v>9253</v>
      </c>
      <c r="I242" s="504">
        <v>6000</v>
      </c>
      <c r="J242" s="79">
        <f t="shared" si="35"/>
        <v>0.6484383443207609</v>
      </c>
      <c r="K242" s="512">
        <v>0</v>
      </c>
      <c r="L242" s="511">
        <v>0</v>
      </c>
      <c r="M242" s="511">
        <v>0</v>
      </c>
      <c r="N242" s="511">
        <v>0</v>
      </c>
      <c r="O242" s="178">
        <f t="shared" si="36"/>
        <v>0</v>
      </c>
      <c r="P242" s="490"/>
      <c r="Q242" s="491"/>
      <c r="R242" s="378"/>
      <c r="S242" s="335"/>
      <c r="T242" s="349"/>
    </row>
    <row r="243" spans="1:20" s="280" customFormat="1" ht="12.75" outlineLevel="1">
      <c r="A243" s="510" t="s">
        <v>361</v>
      </c>
      <c r="B243" s="52" t="s">
        <v>9</v>
      </c>
      <c r="C243" s="53" t="s">
        <v>18</v>
      </c>
      <c r="D243" s="510" t="s">
        <v>464</v>
      </c>
      <c r="E243" s="221" t="s">
        <v>31</v>
      </c>
      <c r="F243" s="503">
        <v>0</v>
      </c>
      <c r="G243" s="503">
        <v>0</v>
      </c>
      <c r="H243" s="504">
        <v>9253</v>
      </c>
      <c r="I243" s="504">
        <v>6000</v>
      </c>
      <c r="J243" s="79">
        <f t="shared" si="35"/>
        <v>0.6484383443207609</v>
      </c>
      <c r="K243" s="512">
        <v>0</v>
      </c>
      <c r="L243" s="511">
        <v>0</v>
      </c>
      <c r="M243" s="511">
        <v>0</v>
      </c>
      <c r="N243" s="511">
        <v>0</v>
      </c>
      <c r="O243" s="178">
        <f t="shared" si="36"/>
        <v>0</v>
      </c>
      <c r="P243" s="490"/>
      <c r="Q243" s="491"/>
      <c r="R243" s="378"/>
      <c r="S243" s="335"/>
      <c r="T243" s="349"/>
    </row>
    <row r="244" spans="1:20" s="280" customFormat="1" ht="12.75" outlineLevel="1">
      <c r="A244" s="510" t="s">
        <v>409</v>
      </c>
      <c r="B244" s="52" t="s">
        <v>9</v>
      </c>
      <c r="C244" s="53" t="s">
        <v>18</v>
      </c>
      <c r="D244" s="510" t="s">
        <v>410</v>
      </c>
      <c r="E244" s="221" t="s">
        <v>31</v>
      </c>
      <c r="F244" s="503">
        <v>0</v>
      </c>
      <c r="G244" s="503">
        <v>0</v>
      </c>
      <c r="H244" s="504">
        <v>3812</v>
      </c>
      <c r="I244" s="504">
        <v>3812</v>
      </c>
      <c r="J244" s="79">
        <f t="shared" si="35"/>
        <v>1</v>
      </c>
      <c r="K244" s="512">
        <v>0</v>
      </c>
      <c r="L244" s="511">
        <v>0</v>
      </c>
      <c r="M244" s="511">
        <v>0</v>
      </c>
      <c r="N244" s="511">
        <v>0</v>
      </c>
      <c r="O244" s="178">
        <f t="shared" si="36"/>
        <v>0</v>
      </c>
      <c r="P244" s="490"/>
      <c r="Q244" s="491"/>
      <c r="R244" s="378"/>
      <c r="S244" s="335"/>
      <c r="T244" s="349"/>
    </row>
    <row r="245" spans="1:20" s="280" customFormat="1" ht="12.75" outlineLevel="1">
      <c r="A245" s="510" t="s">
        <v>504</v>
      </c>
      <c r="B245" s="52" t="s">
        <v>9</v>
      </c>
      <c r="C245" s="53" t="s">
        <v>18</v>
      </c>
      <c r="D245" s="510" t="s">
        <v>505</v>
      </c>
      <c r="E245" s="221" t="s">
        <v>31</v>
      </c>
      <c r="F245" s="503">
        <v>0</v>
      </c>
      <c r="G245" s="503">
        <v>0</v>
      </c>
      <c r="H245" s="504">
        <v>9253</v>
      </c>
      <c r="I245" s="504">
        <v>6000</v>
      </c>
      <c r="J245" s="79">
        <f t="shared" si="35"/>
        <v>0.6484383443207609</v>
      </c>
      <c r="K245" s="512">
        <v>0</v>
      </c>
      <c r="L245" s="511">
        <v>0</v>
      </c>
      <c r="M245" s="511">
        <v>0</v>
      </c>
      <c r="N245" s="511">
        <v>0</v>
      </c>
      <c r="O245" s="178">
        <f t="shared" si="36"/>
        <v>0</v>
      </c>
      <c r="P245" s="490"/>
      <c r="Q245" s="491"/>
      <c r="R245" s="378"/>
      <c r="S245" s="335"/>
      <c r="T245" s="349"/>
    </row>
    <row r="246" spans="1:20" s="280" customFormat="1" ht="12.75" outlineLevel="1">
      <c r="A246" s="510" t="s">
        <v>351</v>
      </c>
      <c r="B246" s="52" t="s">
        <v>9</v>
      </c>
      <c r="C246" s="53" t="s">
        <v>19</v>
      </c>
      <c r="D246" s="510" t="s">
        <v>435</v>
      </c>
      <c r="E246" s="221" t="s">
        <v>31</v>
      </c>
      <c r="F246" s="503">
        <v>0</v>
      </c>
      <c r="G246" s="503">
        <v>0</v>
      </c>
      <c r="H246" s="504">
        <v>9253</v>
      </c>
      <c r="I246" s="504">
        <v>6000</v>
      </c>
      <c r="J246" s="79">
        <f t="shared" si="35"/>
        <v>0.6484383443207609</v>
      </c>
      <c r="K246" s="512">
        <v>0</v>
      </c>
      <c r="L246" s="511">
        <v>0</v>
      </c>
      <c r="M246" s="511">
        <v>0</v>
      </c>
      <c r="N246" s="511">
        <v>0</v>
      </c>
      <c r="O246" s="178">
        <f t="shared" si="36"/>
        <v>0</v>
      </c>
      <c r="P246" s="490"/>
      <c r="Q246" s="491"/>
      <c r="R246" s="378"/>
      <c r="S246" s="335"/>
      <c r="T246" s="349"/>
    </row>
    <row r="247" spans="1:20" s="280" customFormat="1" ht="12.75" outlineLevel="1">
      <c r="A247" s="510" t="s">
        <v>361</v>
      </c>
      <c r="B247" s="52" t="s">
        <v>9</v>
      </c>
      <c r="C247" s="53" t="s">
        <v>20</v>
      </c>
      <c r="D247" s="510" t="s">
        <v>465</v>
      </c>
      <c r="E247" s="221" t="s">
        <v>31</v>
      </c>
      <c r="F247" s="503">
        <v>0</v>
      </c>
      <c r="G247" s="503">
        <v>0</v>
      </c>
      <c r="H247" s="504">
        <v>9253</v>
      </c>
      <c r="I247" s="504">
        <v>6000</v>
      </c>
      <c r="J247" s="79">
        <f t="shared" si="35"/>
        <v>0.6484383443207609</v>
      </c>
      <c r="K247" s="512">
        <v>0</v>
      </c>
      <c r="L247" s="511">
        <v>0</v>
      </c>
      <c r="M247" s="511">
        <v>0</v>
      </c>
      <c r="N247" s="511">
        <v>0</v>
      </c>
      <c r="O247" s="178">
        <f t="shared" si="36"/>
        <v>0</v>
      </c>
      <c r="P247" s="490"/>
      <c r="Q247" s="491"/>
      <c r="R247" s="378"/>
      <c r="S247" s="335"/>
      <c r="T247" s="349"/>
    </row>
    <row r="248" spans="1:20" s="280" customFormat="1" ht="12.75" outlineLevel="1">
      <c r="A248" s="510" t="s">
        <v>361</v>
      </c>
      <c r="B248" s="52" t="s">
        <v>9</v>
      </c>
      <c r="C248" s="53" t="s">
        <v>20</v>
      </c>
      <c r="D248" s="510" t="s">
        <v>466</v>
      </c>
      <c r="E248" s="221" t="s">
        <v>31</v>
      </c>
      <c r="F248" s="503">
        <v>0</v>
      </c>
      <c r="G248" s="503">
        <v>0</v>
      </c>
      <c r="H248" s="504">
        <v>9253</v>
      </c>
      <c r="I248" s="504">
        <v>6000</v>
      </c>
      <c r="J248" s="79">
        <f aca="true" t="shared" si="37" ref="J248:J256">IF(H248&gt;0,I248/H248,0)</f>
        <v>0.6484383443207609</v>
      </c>
      <c r="K248" s="512">
        <v>0</v>
      </c>
      <c r="L248" s="511">
        <v>0</v>
      </c>
      <c r="M248" s="511">
        <v>0</v>
      </c>
      <c r="N248" s="511">
        <v>0</v>
      </c>
      <c r="O248" s="178">
        <f aca="true" t="shared" si="38" ref="O248:O256">IF(AND(M248=1,N248=1),1,0)</f>
        <v>0</v>
      </c>
      <c r="P248" s="490"/>
      <c r="Q248" s="491"/>
      <c r="R248" s="378"/>
      <c r="S248" s="335"/>
      <c r="T248" s="349"/>
    </row>
    <row r="249" spans="1:20" s="280" customFormat="1" ht="12.75" outlineLevel="1">
      <c r="A249" s="510" t="s">
        <v>361</v>
      </c>
      <c r="B249" s="52" t="s">
        <v>9</v>
      </c>
      <c r="C249" s="53" t="s">
        <v>20</v>
      </c>
      <c r="D249" s="510" t="s">
        <v>467</v>
      </c>
      <c r="E249" s="221" t="s">
        <v>31</v>
      </c>
      <c r="F249" s="503">
        <v>0</v>
      </c>
      <c r="G249" s="503">
        <v>0</v>
      </c>
      <c r="H249" s="504">
        <v>9253</v>
      </c>
      <c r="I249" s="504">
        <v>6000</v>
      </c>
      <c r="J249" s="79">
        <f t="shared" si="37"/>
        <v>0.6484383443207609</v>
      </c>
      <c r="K249" s="512">
        <v>0</v>
      </c>
      <c r="L249" s="511">
        <v>0</v>
      </c>
      <c r="M249" s="511">
        <v>0</v>
      </c>
      <c r="N249" s="511">
        <v>0</v>
      </c>
      <c r="O249" s="178">
        <f t="shared" si="38"/>
        <v>0</v>
      </c>
      <c r="P249" s="490"/>
      <c r="Q249" s="491"/>
      <c r="R249" s="378"/>
      <c r="S249" s="335"/>
      <c r="T249" s="349"/>
    </row>
    <row r="250" spans="1:20" s="280" customFormat="1" ht="12.75" outlineLevel="1">
      <c r="A250" s="510" t="s">
        <v>361</v>
      </c>
      <c r="B250" s="52" t="s">
        <v>9</v>
      </c>
      <c r="C250" s="53" t="s">
        <v>20</v>
      </c>
      <c r="D250" s="510" t="s">
        <v>468</v>
      </c>
      <c r="E250" s="221" t="s">
        <v>31</v>
      </c>
      <c r="F250" s="503">
        <v>0</v>
      </c>
      <c r="G250" s="503">
        <v>0</v>
      </c>
      <c r="H250" s="504">
        <v>9253</v>
      </c>
      <c r="I250" s="504">
        <v>6000</v>
      </c>
      <c r="J250" s="79">
        <f t="shared" si="37"/>
        <v>0.6484383443207609</v>
      </c>
      <c r="K250" s="512">
        <v>0</v>
      </c>
      <c r="L250" s="511">
        <v>0</v>
      </c>
      <c r="M250" s="511">
        <v>0</v>
      </c>
      <c r="N250" s="511">
        <v>0</v>
      </c>
      <c r="O250" s="178">
        <f t="shared" si="38"/>
        <v>0</v>
      </c>
      <c r="P250" s="490"/>
      <c r="Q250" s="491"/>
      <c r="R250" s="378"/>
      <c r="S250" s="335"/>
      <c r="T250" s="349"/>
    </row>
    <row r="251" spans="1:20" s="280" customFormat="1" ht="12.75" outlineLevel="1">
      <c r="A251" s="510" t="s">
        <v>361</v>
      </c>
      <c r="B251" s="52" t="s">
        <v>9</v>
      </c>
      <c r="C251" s="53" t="s">
        <v>20</v>
      </c>
      <c r="D251" s="510" t="s">
        <v>469</v>
      </c>
      <c r="E251" s="221" t="s">
        <v>31</v>
      </c>
      <c r="F251" s="503">
        <v>0</v>
      </c>
      <c r="G251" s="503">
        <v>0</v>
      </c>
      <c r="H251" s="504">
        <v>9253</v>
      </c>
      <c r="I251" s="504">
        <v>6000</v>
      </c>
      <c r="J251" s="79">
        <f t="shared" si="37"/>
        <v>0.6484383443207609</v>
      </c>
      <c r="K251" s="512">
        <v>0</v>
      </c>
      <c r="L251" s="511">
        <v>0</v>
      </c>
      <c r="M251" s="511">
        <v>0</v>
      </c>
      <c r="N251" s="511">
        <v>0</v>
      </c>
      <c r="O251" s="178">
        <f t="shared" si="38"/>
        <v>0</v>
      </c>
      <c r="P251" s="490"/>
      <c r="Q251" s="491"/>
      <c r="R251" s="378"/>
      <c r="S251" s="335"/>
      <c r="T251" s="349"/>
    </row>
    <row r="252" spans="1:20" s="280" customFormat="1" ht="12.75" outlineLevel="1">
      <c r="A252" s="510" t="s">
        <v>361</v>
      </c>
      <c r="B252" s="52" t="s">
        <v>9</v>
      </c>
      <c r="C252" s="53" t="s">
        <v>20</v>
      </c>
      <c r="D252" s="510" t="s">
        <v>470</v>
      </c>
      <c r="E252" s="221" t="s">
        <v>31</v>
      </c>
      <c r="F252" s="503">
        <v>0</v>
      </c>
      <c r="G252" s="503">
        <v>0</v>
      </c>
      <c r="H252" s="504">
        <v>9253</v>
      </c>
      <c r="I252" s="504">
        <v>6000</v>
      </c>
      <c r="J252" s="79">
        <f t="shared" si="37"/>
        <v>0.6484383443207609</v>
      </c>
      <c r="K252" s="512">
        <v>0</v>
      </c>
      <c r="L252" s="511">
        <v>0</v>
      </c>
      <c r="M252" s="511">
        <v>0</v>
      </c>
      <c r="N252" s="511">
        <v>0</v>
      </c>
      <c r="O252" s="178">
        <f t="shared" si="38"/>
        <v>0</v>
      </c>
      <c r="P252" s="490"/>
      <c r="Q252" s="491"/>
      <c r="R252" s="378"/>
      <c r="S252" s="335"/>
      <c r="T252" s="349"/>
    </row>
    <row r="253" spans="1:20" s="280" customFormat="1" ht="12.75" outlineLevel="1">
      <c r="A253" s="510" t="s">
        <v>361</v>
      </c>
      <c r="B253" s="52" t="s">
        <v>9</v>
      </c>
      <c r="C253" s="53" t="s">
        <v>20</v>
      </c>
      <c r="D253" s="510" t="s">
        <v>471</v>
      </c>
      <c r="E253" s="221" t="s">
        <v>31</v>
      </c>
      <c r="F253" s="503">
        <v>0</v>
      </c>
      <c r="G253" s="503">
        <v>0</v>
      </c>
      <c r="H253" s="504">
        <v>9253</v>
      </c>
      <c r="I253" s="504">
        <v>6000</v>
      </c>
      <c r="J253" s="79">
        <f t="shared" si="37"/>
        <v>0.6484383443207609</v>
      </c>
      <c r="K253" s="512">
        <v>0</v>
      </c>
      <c r="L253" s="511">
        <v>0</v>
      </c>
      <c r="M253" s="511">
        <v>0</v>
      </c>
      <c r="N253" s="511">
        <v>0</v>
      </c>
      <c r="O253" s="178">
        <f t="shared" si="38"/>
        <v>0</v>
      </c>
      <c r="P253" s="490"/>
      <c r="Q253" s="491"/>
      <c r="R253" s="378"/>
      <c r="S253" s="335"/>
      <c r="T253" s="349"/>
    </row>
    <row r="254" spans="1:20" s="280" customFormat="1" ht="12.75" outlineLevel="1">
      <c r="A254" s="510" t="s">
        <v>361</v>
      </c>
      <c r="B254" s="52" t="s">
        <v>9</v>
      </c>
      <c r="C254" s="53" t="s">
        <v>20</v>
      </c>
      <c r="D254" s="510" t="s">
        <v>472</v>
      </c>
      <c r="E254" s="221" t="s">
        <v>31</v>
      </c>
      <c r="F254" s="503">
        <v>0</v>
      </c>
      <c r="G254" s="503">
        <v>0</v>
      </c>
      <c r="H254" s="504">
        <v>9253</v>
      </c>
      <c r="I254" s="504">
        <v>6000</v>
      </c>
      <c r="J254" s="79">
        <f t="shared" si="37"/>
        <v>0.6484383443207609</v>
      </c>
      <c r="K254" s="512">
        <v>0</v>
      </c>
      <c r="L254" s="511">
        <v>0</v>
      </c>
      <c r="M254" s="511">
        <v>0</v>
      </c>
      <c r="N254" s="511">
        <v>0</v>
      </c>
      <c r="O254" s="178">
        <f t="shared" si="38"/>
        <v>0</v>
      </c>
      <c r="P254" s="490"/>
      <c r="Q254" s="491"/>
      <c r="R254" s="378"/>
      <c r="S254" s="335"/>
      <c r="T254" s="349"/>
    </row>
    <row r="255" spans="1:20" s="280" customFormat="1" ht="12.75" outlineLevel="1">
      <c r="A255" s="510" t="s">
        <v>361</v>
      </c>
      <c r="B255" s="52" t="s">
        <v>9</v>
      </c>
      <c r="C255" s="53" t="s">
        <v>20</v>
      </c>
      <c r="D255" s="510" t="s">
        <v>473</v>
      </c>
      <c r="E255" s="221" t="s">
        <v>31</v>
      </c>
      <c r="F255" s="503">
        <v>0</v>
      </c>
      <c r="G255" s="503">
        <v>0</v>
      </c>
      <c r="H255" s="504">
        <v>9253</v>
      </c>
      <c r="I255" s="504">
        <v>6000</v>
      </c>
      <c r="J255" s="79">
        <f t="shared" si="37"/>
        <v>0.6484383443207609</v>
      </c>
      <c r="K255" s="512">
        <v>0</v>
      </c>
      <c r="L255" s="511">
        <v>0</v>
      </c>
      <c r="M255" s="511">
        <v>0</v>
      </c>
      <c r="N255" s="511">
        <v>0</v>
      </c>
      <c r="O255" s="178">
        <f t="shared" si="38"/>
        <v>0</v>
      </c>
      <c r="P255" s="490"/>
      <c r="Q255" s="491"/>
      <c r="R255" s="378"/>
      <c r="S255" s="335"/>
      <c r="T255" s="349"/>
    </row>
    <row r="256" spans="1:20" s="280" customFormat="1" ht="12.75" outlineLevel="1">
      <c r="A256" s="510" t="s">
        <v>515</v>
      </c>
      <c r="B256" s="52" t="s">
        <v>9</v>
      </c>
      <c r="C256" s="53" t="s">
        <v>20</v>
      </c>
      <c r="D256" s="510" t="s">
        <v>516</v>
      </c>
      <c r="E256" s="221" t="s">
        <v>31</v>
      </c>
      <c r="F256" s="503">
        <v>0</v>
      </c>
      <c r="G256" s="503">
        <v>0</v>
      </c>
      <c r="H256" s="504">
        <v>9253</v>
      </c>
      <c r="I256" s="504">
        <v>6000</v>
      </c>
      <c r="J256" s="79">
        <f t="shared" si="37"/>
        <v>0.6484383443207609</v>
      </c>
      <c r="K256" s="512">
        <v>0</v>
      </c>
      <c r="L256" s="511">
        <v>0</v>
      </c>
      <c r="M256" s="511">
        <v>0</v>
      </c>
      <c r="N256" s="511">
        <v>0</v>
      </c>
      <c r="O256" s="178">
        <f t="shared" si="38"/>
        <v>0</v>
      </c>
      <c r="P256" s="490"/>
      <c r="Q256" s="491"/>
      <c r="R256" s="378"/>
      <c r="S256" s="335"/>
      <c r="T256" s="349"/>
    </row>
    <row r="257" spans="1:20" s="280" customFormat="1" ht="12.75" outlineLevel="1">
      <c r="A257" s="510" t="s">
        <v>348</v>
      </c>
      <c r="B257" s="52" t="s">
        <v>9</v>
      </c>
      <c r="C257" s="53" t="s">
        <v>20</v>
      </c>
      <c r="D257" s="510" t="s">
        <v>522</v>
      </c>
      <c r="E257" s="221" t="s">
        <v>31</v>
      </c>
      <c r="F257" s="503">
        <v>0</v>
      </c>
      <c r="G257" s="503">
        <v>0</v>
      </c>
      <c r="H257" s="504">
        <v>9253</v>
      </c>
      <c r="I257" s="504">
        <v>6000</v>
      </c>
      <c r="J257" s="79">
        <f aca="true" t="shared" si="39" ref="J257:J276">IF(H257&gt;0,I257/H257,0)</f>
        <v>0.6484383443207609</v>
      </c>
      <c r="K257" s="512">
        <v>0</v>
      </c>
      <c r="L257" s="511">
        <v>0</v>
      </c>
      <c r="M257" s="511">
        <v>0</v>
      </c>
      <c r="N257" s="511">
        <v>0</v>
      </c>
      <c r="O257" s="178">
        <f aca="true" t="shared" si="40" ref="O257:O276">IF(AND(M257=1,N257=1),1,0)</f>
        <v>0</v>
      </c>
      <c r="P257" s="490"/>
      <c r="Q257" s="491"/>
      <c r="R257" s="378"/>
      <c r="S257" s="335"/>
      <c r="T257" s="349"/>
    </row>
    <row r="258" spans="1:20" s="280" customFormat="1" ht="12.75" outlineLevel="1">
      <c r="A258" s="510" t="s">
        <v>348</v>
      </c>
      <c r="B258" s="52" t="s">
        <v>9</v>
      </c>
      <c r="C258" s="53" t="s">
        <v>20</v>
      </c>
      <c r="D258" s="510" t="s">
        <v>536</v>
      </c>
      <c r="E258" s="221" t="s">
        <v>31</v>
      </c>
      <c r="F258" s="503">
        <v>0</v>
      </c>
      <c r="G258" s="503">
        <v>0</v>
      </c>
      <c r="H258" s="504">
        <v>9253</v>
      </c>
      <c r="I258" s="504">
        <v>6000</v>
      </c>
      <c r="J258" s="79">
        <f t="shared" si="39"/>
        <v>0.6484383443207609</v>
      </c>
      <c r="K258" s="512">
        <v>0</v>
      </c>
      <c r="L258" s="511">
        <v>0</v>
      </c>
      <c r="M258" s="511">
        <v>0</v>
      </c>
      <c r="N258" s="511">
        <v>0</v>
      </c>
      <c r="O258" s="178">
        <f t="shared" si="40"/>
        <v>0</v>
      </c>
      <c r="P258" s="490"/>
      <c r="Q258" s="491"/>
      <c r="R258" s="378"/>
      <c r="S258" s="335"/>
      <c r="T258" s="349"/>
    </row>
    <row r="259" spans="1:20" s="280" customFormat="1" ht="12.75" outlineLevel="1">
      <c r="A259" s="510" t="s">
        <v>350</v>
      </c>
      <c r="B259" s="52" t="s">
        <v>9</v>
      </c>
      <c r="C259" s="53" t="s">
        <v>20</v>
      </c>
      <c r="D259" s="510" t="s">
        <v>547</v>
      </c>
      <c r="E259" s="221" t="s">
        <v>31</v>
      </c>
      <c r="F259" s="503">
        <v>0</v>
      </c>
      <c r="G259" s="503">
        <v>0</v>
      </c>
      <c r="H259" s="504">
        <v>9253</v>
      </c>
      <c r="I259" s="504">
        <v>9253</v>
      </c>
      <c r="J259" s="79">
        <f t="shared" si="39"/>
        <v>1</v>
      </c>
      <c r="K259" s="512">
        <v>0</v>
      </c>
      <c r="L259" s="511">
        <v>0</v>
      </c>
      <c r="M259" s="511">
        <v>0</v>
      </c>
      <c r="N259" s="511">
        <v>0</v>
      </c>
      <c r="O259" s="178">
        <f t="shared" si="40"/>
        <v>0</v>
      </c>
      <c r="P259" s="490"/>
      <c r="Q259" s="491"/>
      <c r="R259" s="378"/>
      <c r="S259" s="335"/>
      <c r="T259" s="349"/>
    </row>
    <row r="260" spans="1:20" s="280" customFormat="1" ht="12.75" outlineLevel="1">
      <c r="A260" s="510" t="s">
        <v>436</v>
      </c>
      <c r="B260" s="52" t="s">
        <v>9</v>
      </c>
      <c r="C260" s="53" t="s">
        <v>21</v>
      </c>
      <c r="D260" s="510" t="s">
        <v>474</v>
      </c>
      <c r="E260" s="221" t="s">
        <v>31</v>
      </c>
      <c r="F260" s="503">
        <v>1</v>
      </c>
      <c r="G260" s="503">
        <v>0</v>
      </c>
      <c r="H260" s="504">
        <v>9253</v>
      </c>
      <c r="I260" s="504">
        <v>6000</v>
      </c>
      <c r="J260" s="79">
        <f t="shared" si="39"/>
        <v>0.6484383443207609</v>
      </c>
      <c r="K260" s="512">
        <v>0</v>
      </c>
      <c r="L260" s="511">
        <v>0</v>
      </c>
      <c r="M260" s="511">
        <v>1</v>
      </c>
      <c r="N260" s="511">
        <v>0</v>
      </c>
      <c r="O260" s="178">
        <f t="shared" si="40"/>
        <v>0</v>
      </c>
      <c r="P260" s="490"/>
      <c r="Q260" s="491"/>
      <c r="R260" s="378"/>
      <c r="S260" s="335"/>
      <c r="T260" s="349"/>
    </row>
    <row r="261" spans="1:20" s="280" customFormat="1" ht="12.75" outlineLevel="1">
      <c r="A261" s="510" t="s">
        <v>397</v>
      </c>
      <c r="B261" s="52" t="s">
        <v>9</v>
      </c>
      <c r="C261" s="53" t="s">
        <v>21</v>
      </c>
      <c r="D261" s="510" t="s">
        <v>513</v>
      </c>
      <c r="E261" s="221" t="s">
        <v>31</v>
      </c>
      <c r="F261" s="503">
        <v>1</v>
      </c>
      <c r="G261" s="503">
        <v>0</v>
      </c>
      <c r="H261" s="504">
        <v>9253</v>
      </c>
      <c r="I261" s="504">
        <v>6000</v>
      </c>
      <c r="J261" s="79">
        <f t="shared" si="39"/>
        <v>0.6484383443207609</v>
      </c>
      <c r="K261" s="512">
        <v>0</v>
      </c>
      <c r="L261" s="511">
        <v>0</v>
      </c>
      <c r="M261" s="511">
        <v>1</v>
      </c>
      <c r="N261" s="511">
        <v>0</v>
      </c>
      <c r="O261" s="178">
        <f t="shared" si="40"/>
        <v>0</v>
      </c>
      <c r="P261" s="490"/>
      <c r="Q261" s="491"/>
      <c r="R261" s="378"/>
      <c r="S261" s="335"/>
      <c r="T261" s="349"/>
    </row>
    <row r="262" spans="1:20" s="280" customFormat="1" ht="12.75" outlineLevel="1">
      <c r="A262" s="510" t="s">
        <v>350</v>
      </c>
      <c r="B262" s="52" t="s">
        <v>9</v>
      </c>
      <c r="C262" s="53" t="s">
        <v>21</v>
      </c>
      <c r="D262" s="510" t="s">
        <v>548</v>
      </c>
      <c r="E262" s="221" t="s">
        <v>31</v>
      </c>
      <c r="F262" s="503">
        <v>1</v>
      </c>
      <c r="G262" s="503">
        <v>0</v>
      </c>
      <c r="H262" s="504">
        <v>9253</v>
      </c>
      <c r="I262" s="504">
        <v>9253</v>
      </c>
      <c r="J262" s="79">
        <f t="shared" si="39"/>
        <v>1</v>
      </c>
      <c r="K262" s="512">
        <v>0</v>
      </c>
      <c r="L262" s="511">
        <v>0</v>
      </c>
      <c r="M262" s="511">
        <v>1</v>
      </c>
      <c r="N262" s="511">
        <v>0</v>
      </c>
      <c r="O262" s="178">
        <f t="shared" si="40"/>
        <v>0</v>
      </c>
      <c r="P262" s="490"/>
      <c r="Q262" s="491"/>
      <c r="R262" s="378"/>
      <c r="S262" s="335"/>
      <c r="T262" s="349"/>
    </row>
    <row r="263" spans="1:20" s="280" customFormat="1" ht="12.75" outlineLevel="1">
      <c r="A263" s="510" t="s">
        <v>350</v>
      </c>
      <c r="B263" s="52" t="s">
        <v>9</v>
      </c>
      <c r="C263" s="53" t="s">
        <v>21</v>
      </c>
      <c r="D263" s="510" t="s">
        <v>549</v>
      </c>
      <c r="E263" s="221" t="s">
        <v>31</v>
      </c>
      <c r="F263" s="503">
        <v>1</v>
      </c>
      <c r="G263" s="503">
        <v>0</v>
      </c>
      <c r="H263" s="504">
        <v>9253</v>
      </c>
      <c r="I263" s="504">
        <v>9253</v>
      </c>
      <c r="J263" s="79">
        <f t="shared" si="39"/>
        <v>1</v>
      </c>
      <c r="K263" s="512">
        <v>0</v>
      </c>
      <c r="L263" s="511">
        <v>0</v>
      </c>
      <c r="M263" s="511">
        <v>1</v>
      </c>
      <c r="N263" s="511">
        <v>0</v>
      </c>
      <c r="O263" s="178">
        <f t="shared" si="40"/>
        <v>0</v>
      </c>
      <c r="P263" s="490"/>
      <c r="Q263" s="491"/>
      <c r="R263" s="378"/>
      <c r="S263" s="335"/>
      <c r="T263" s="349"/>
    </row>
    <row r="264" spans="1:20" s="280" customFormat="1" ht="12.75" outlineLevel="1">
      <c r="A264" s="510" t="s">
        <v>436</v>
      </c>
      <c r="B264" s="52" t="s">
        <v>9</v>
      </c>
      <c r="C264" s="53" t="s">
        <v>22</v>
      </c>
      <c r="D264" s="510" t="s">
        <v>437</v>
      </c>
      <c r="E264" s="221" t="s">
        <v>31</v>
      </c>
      <c r="F264" s="503">
        <v>1</v>
      </c>
      <c r="G264" s="503">
        <v>0</v>
      </c>
      <c r="H264" s="504">
        <v>9253</v>
      </c>
      <c r="I264" s="504">
        <v>6000</v>
      </c>
      <c r="J264" s="79">
        <f t="shared" si="39"/>
        <v>0.6484383443207609</v>
      </c>
      <c r="K264" s="512">
        <v>0</v>
      </c>
      <c r="L264" s="511">
        <v>0</v>
      </c>
      <c r="M264" s="511">
        <v>0</v>
      </c>
      <c r="N264" s="511">
        <v>0</v>
      </c>
      <c r="O264" s="178">
        <f t="shared" si="40"/>
        <v>0</v>
      </c>
      <c r="P264" s="490"/>
      <c r="Q264" s="491"/>
      <c r="R264" s="378"/>
      <c r="S264" s="335"/>
      <c r="T264" s="349"/>
    </row>
    <row r="265" spans="1:20" s="280" customFormat="1" ht="12.75" outlineLevel="1">
      <c r="A265" s="510" t="s">
        <v>411</v>
      </c>
      <c r="B265" s="52" t="s">
        <v>9</v>
      </c>
      <c r="C265" s="53" t="s">
        <v>22</v>
      </c>
      <c r="D265" s="510" t="s">
        <v>480</v>
      </c>
      <c r="E265" s="221" t="s">
        <v>31</v>
      </c>
      <c r="F265" s="503">
        <v>1</v>
      </c>
      <c r="G265" s="503">
        <v>0</v>
      </c>
      <c r="H265" s="504">
        <v>9253</v>
      </c>
      <c r="I265" s="504">
        <v>6000</v>
      </c>
      <c r="J265" s="79">
        <f t="shared" si="39"/>
        <v>0.6484383443207609</v>
      </c>
      <c r="K265" s="512">
        <v>0</v>
      </c>
      <c r="L265" s="511">
        <v>0</v>
      </c>
      <c r="M265" s="511">
        <v>0</v>
      </c>
      <c r="N265" s="511">
        <v>0</v>
      </c>
      <c r="O265" s="178">
        <f t="shared" si="40"/>
        <v>0</v>
      </c>
      <c r="P265" s="490"/>
      <c r="Q265" s="491"/>
      <c r="R265" s="378"/>
      <c r="S265" s="335"/>
      <c r="T265" s="349"/>
    </row>
    <row r="266" spans="1:20" s="280" customFormat="1" ht="12.75" outlineLevel="1">
      <c r="A266" s="510" t="s">
        <v>436</v>
      </c>
      <c r="B266" s="52" t="s">
        <v>9</v>
      </c>
      <c r="C266" s="53" t="s">
        <v>23</v>
      </c>
      <c r="D266" s="510" t="s">
        <v>316</v>
      </c>
      <c r="E266" s="221" t="s">
        <v>31</v>
      </c>
      <c r="F266" s="503">
        <v>1</v>
      </c>
      <c r="G266" s="503">
        <v>0</v>
      </c>
      <c r="H266" s="504">
        <v>9253</v>
      </c>
      <c r="I266" s="504">
        <v>6000</v>
      </c>
      <c r="J266" s="79">
        <f t="shared" si="39"/>
        <v>0.6484383443207609</v>
      </c>
      <c r="K266" s="512">
        <v>0</v>
      </c>
      <c r="L266" s="511">
        <v>0</v>
      </c>
      <c r="M266" s="511">
        <v>0</v>
      </c>
      <c r="N266" s="511">
        <v>0</v>
      </c>
      <c r="O266" s="178">
        <f t="shared" si="40"/>
        <v>0</v>
      </c>
      <c r="P266" s="490"/>
      <c r="Q266" s="491"/>
      <c r="R266" s="378"/>
      <c r="S266" s="335"/>
      <c r="T266" s="349"/>
    </row>
    <row r="267" spans="1:20" s="280" customFormat="1" ht="12.75" outlineLevel="1">
      <c r="A267" s="510" t="s">
        <v>397</v>
      </c>
      <c r="B267" s="52" t="s">
        <v>9</v>
      </c>
      <c r="C267" s="53" t="s">
        <v>23</v>
      </c>
      <c r="D267" s="510" t="s">
        <v>514</v>
      </c>
      <c r="E267" s="221" t="s">
        <v>31</v>
      </c>
      <c r="F267" s="503">
        <v>1</v>
      </c>
      <c r="G267" s="503">
        <v>0</v>
      </c>
      <c r="H267" s="504">
        <v>9253</v>
      </c>
      <c r="I267" s="504">
        <v>6000</v>
      </c>
      <c r="J267" s="79">
        <f t="shared" si="39"/>
        <v>0.6484383443207609</v>
      </c>
      <c r="K267" s="512">
        <v>0</v>
      </c>
      <c r="L267" s="511">
        <v>0</v>
      </c>
      <c r="M267" s="511">
        <v>0</v>
      </c>
      <c r="N267" s="511">
        <v>0</v>
      </c>
      <c r="O267" s="178">
        <f t="shared" si="40"/>
        <v>0</v>
      </c>
      <c r="P267" s="490"/>
      <c r="Q267" s="491"/>
      <c r="R267" s="378"/>
      <c r="S267" s="335"/>
      <c r="T267" s="349"/>
    </row>
    <row r="268" spans="1:20" s="280" customFormat="1" ht="12.75" outlineLevel="1">
      <c r="A268" s="510" t="s">
        <v>322</v>
      </c>
      <c r="B268" s="52" t="s">
        <v>9</v>
      </c>
      <c r="C268" s="53" t="s">
        <v>24</v>
      </c>
      <c r="D268" s="510" t="s">
        <v>317</v>
      </c>
      <c r="E268" s="221" t="s">
        <v>31</v>
      </c>
      <c r="F268" s="503">
        <v>0</v>
      </c>
      <c r="G268" s="503">
        <v>0</v>
      </c>
      <c r="H268" s="504">
        <v>98060</v>
      </c>
      <c r="I268" s="504">
        <v>98060</v>
      </c>
      <c r="J268" s="79">
        <f t="shared" si="39"/>
        <v>1</v>
      </c>
      <c r="K268" s="512">
        <v>0</v>
      </c>
      <c r="L268" s="511">
        <v>0</v>
      </c>
      <c r="M268" s="511">
        <v>0</v>
      </c>
      <c r="N268" s="511">
        <v>0</v>
      </c>
      <c r="O268" s="178">
        <f t="shared" si="40"/>
        <v>0</v>
      </c>
      <c r="P268" s="490"/>
      <c r="Q268" s="491"/>
      <c r="R268" s="378"/>
      <c r="S268" s="335"/>
      <c r="T268" s="349"/>
    </row>
    <row r="269" spans="1:20" s="280" customFormat="1" ht="12.75" outlineLevel="1">
      <c r="A269" s="510" t="s">
        <v>518</v>
      </c>
      <c r="B269" s="52" t="s">
        <v>9</v>
      </c>
      <c r="C269" s="53" t="s">
        <v>24</v>
      </c>
      <c r="D269" s="510" t="s">
        <v>517</v>
      </c>
      <c r="E269" s="221" t="s">
        <v>31</v>
      </c>
      <c r="F269" s="503">
        <v>0</v>
      </c>
      <c r="G269" s="503">
        <v>0</v>
      </c>
      <c r="H269" s="504">
        <v>98060</v>
      </c>
      <c r="I269" s="504">
        <v>98060</v>
      </c>
      <c r="J269" s="79">
        <f t="shared" si="39"/>
        <v>1</v>
      </c>
      <c r="K269" s="512">
        <v>0</v>
      </c>
      <c r="L269" s="511">
        <v>0</v>
      </c>
      <c r="M269" s="511">
        <v>0</v>
      </c>
      <c r="N269" s="511">
        <v>0</v>
      </c>
      <c r="O269" s="178">
        <f t="shared" si="40"/>
        <v>0</v>
      </c>
      <c r="P269" s="490"/>
      <c r="Q269" s="491"/>
      <c r="R269" s="378"/>
      <c r="S269" s="335"/>
      <c r="T269" s="349"/>
    </row>
    <row r="270" spans="1:20" s="280" customFormat="1" ht="12.75" outlineLevel="1">
      <c r="A270" s="510" t="s">
        <v>348</v>
      </c>
      <c r="B270" s="52" t="s">
        <v>9</v>
      </c>
      <c r="C270" s="53" t="s">
        <v>25</v>
      </c>
      <c r="D270" s="510" t="s">
        <v>540</v>
      </c>
      <c r="E270" s="221" t="s">
        <v>31</v>
      </c>
      <c r="F270" s="503">
        <v>0</v>
      </c>
      <c r="G270" s="503">
        <v>0</v>
      </c>
      <c r="H270" s="504">
        <v>9253</v>
      </c>
      <c r="I270" s="504">
        <v>9253</v>
      </c>
      <c r="J270" s="79">
        <f t="shared" si="39"/>
        <v>1</v>
      </c>
      <c r="K270" s="512">
        <v>0</v>
      </c>
      <c r="L270" s="511">
        <v>0</v>
      </c>
      <c r="M270" s="511">
        <v>0</v>
      </c>
      <c r="N270" s="511">
        <v>0</v>
      </c>
      <c r="O270" s="178">
        <f t="shared" si="40"/>
        <v>0</v>
      </c>
      <c r="P270" s="490"/>
      <c r="Q270" s="491"/>
      <c r="R270" s="378"/>
      <c r="S270" s="335"/>
      <c r="T270" s="349"/>
    </row>
    <row r="271" spans="1:20" s="280" customFormat="1" ht="12.75" outlineLevel="1">
      <c r="A271" s="510" t="s">
        <v>411</v>
      </c>
      <c r="B271" s="52" t="s">
        <v>9</v>
      </c>
      <c r="C271" s="53" t="s">
        <v>25</v>
      </c>
      <c r="D271" s="510" t="s">
        <v>482</v>
      </c>
      <c r="E271" s="221" t="s">
        <v>31</v>
      </c>
      <c r="F271" s="503">
        <v>0</v>
      </c>
      <c r="G271" s="503">
        <v>0</v>
      </c>
      <c r="H271" s="504">
        <v>9253</v>
      </c>
      <c r="I271" s="504">
        <v>6000</v>
      </c>
      <c r="J271" s="79">
        <f t="shared" si="39"/>
        <v>0.6484383443207609</v>
      </c>
      <c r="K271" s="512">
        <v>0</v>
      </c>
      <c r="L271" s="511">
        <v>0</v>
      </c>
      <c r="M271" s="511">
        <v>0</v>
      </c>
      <c r="N271" s="511">
        <v>0</v>
      </c>
      <c r="O271" s="178">
        <f t="shared" si="40"/>
        <v>0</v>
      </c>
      <c r="P271" s="490"/>
      <c r="Q271" s="491"/>
      <c r="R271" s="378"/>
      <c r="S271" s="335"/>
      <c r="T271" s="349"/>
    </row>
    <row r="272" spans="1:20" s="280" customFormat="1" ht="12.75" outlineLevel="1">
      <c r="A272" s="510" t="s">
        <v>411</v>
      </c>
      <c r="B272" s="52" t="s">
        <v>9</v>
      </c>
      <c r="C272" s="53" t="s">
        <v>25</v>
      </c>
      <c r="D272" s="510" t="s">
        <v>483</v>
      </c>
      <c r="E272" s="221" t="s">
        <v>31</v>
      </c>
      <c r="F272" s="503">
        <v>0</v>
      </c>
      <c r="G272" s="503">
        <v>0</v>
      </c>
      <c r="H272" s="504">
        <v>9253</v>
      </c>
      <c r="I272" s="504">
        <v>6000</v>
      </c>
      <c r="J272" s="79">
        <f t="shared" si="39"/>
        <v>0.6484383443207609</v>
      </c>
      <c r="K272" s="512">
        <v>0</v>
      </c>
      <c r="L272" s="511">
        <v>0</v>
      </c>
      <c r="M272" s="511">
        <v>0</v>
      </c>
      <c r="N272" s="511">
        <v>0</v>
      </c>
      <c r="O272" s="178">
        <f t="shared" si="40"/>
        <v>0</v>
      </c>
      <c r="P272" s="490"/>
      <c r="Q272" s="491"/>
      <c r="R272" s="378"/>
      <c r="S272" s="335"/>
      <c r="T272" s="349"/>
    </row>
    <row r="273" spans="1:20" s="280" customFormat="1" ht="12.75" outlineLevel="1">
      <c r="A273" s="510" t="s">
        <v>411</v>
      </c>
      <c r="B273" s="52" t="s">
        <v>9</v>
      </c>
      <c r="C273" s="53" t="s">
        <v>25</v>
      </c>
      <c r="D273" s="510" t="s">
        <v>486</v>
      </c>
      <c r="E273" s="221" t="s">
        <v>31</v>
      </c>
      <c r="F273" s="503">
        <v>0</v>
      </c>
      <c r="G273" s="503">
        <v>0</v>
      </c>
      <c r="H273" s="504">
        <v>9253</v>
      </c>
      <c r="I273" s="504">
        <v>6000</v>
      </c>
      <c r="J273" s="79">
        <f t="shared" si="39"/>
        <v>0.6484383443207609</v>
      </c>
      <c r="K273" s="512">
        <v>0</v>
      </c>
      <c r="L273" s="511">
        <v>0</v>
      </c>
      <c r="M273" s="511">
        <v>0</v>
      </c>
      <c r="N273" s="511">
        <v>0</v>
      </c>
      <c r="O273" s="178">
        <f t="shared" si="40"/>
        <v>0</v>
      </c>
      <c r="P273" s="490"/>
      <c r="Q273" s="491"/>
      <c r="R273" s="378"/>
      <c r="S273" s="335"/>
      <c r="T273" s="349"/>
    </row>
    <row r="274" spans="1:20" s="280" customFormat="1" ht="12.75" outlineLevel="1">
      <c r="A274" s="510" t="s">
        <v>348</v>
      </c>
      <c r="B274" s="52" t="s">
        <v>9</v>
      </c>
      <c r="C274" s="53" t="s">
        <v>25</v>
      </c>
      <c r="D274" s="510" t="s">
        <v>541</v>
      </c>
      <c r="E274" s="221" t="s">
        <v>31</v>
      </c>
      <c r="F274" s="503">
        <v>0</v>
      </c>
      <c r="G274" s="503">
        <v>0</v>
      </c>
      <c r="H274" s="504">
        <v>9253</v>
      </c>
      <c r="I274" s="504">
        <v>6000</v>
      </c>
      <c r="J274" s="79">
        <f t="shared" si="39"/>
        <v>0.6484383443207609</v>
      </c>
      <c r="K274" s="512">
        <v>0</v>
      </c>
      <c r="L274" s="511">
        <v>0</v>
      </c>
      <c r="M274" s="511">
        <v>0</v>
      </c>
      <c r="N274" s="511">
        <v>0</v>
      </c>
      <c r="O274" s="178">
        <f t="shared" si="40"/>
        <v>0</v>
      </c>
      <c r="P274" s="490"/>
      <c r="Q274" s="491"/>
      <c r="R274" s="378"/>
      <c r="S274" s="335"/>
      <c r="T274" s="349"/>
    </row>
    <row r="275" spans="1:20" s="280" customFormat="1" ht="12.75" outlineLevel="1">
      <c r="A275" s="510" t="s">
        <v>348</v>
      </c>
      <c r="B275" s="52" t="s">
        <v>9</v>
      </c>
      <c r="C275" s="53" t="s">
        <v>25</v>
      </c>
      <c r="D275" s="510" t="s">
        <v>542</v>
      </c>
      <c r="E275" s="221" t="s">
        <v>31</v>
      </c>
      <c r="F275" s="503">
        <v>0</v>
      </c>
      <c r="G275" s="503">
        <v>0</v>
      </c>
      <c r="H275" s="504">
        <v>9253</v>
      </c>
      <c r="I275" s="504">
        <v>6000</v>
      </c>
      <c r="J275" s="79">
        <f t="shared" si="39"/>
        <v>0.6484383443207609</v>
      </c>
      <c r="K275" s="512">
        <v>0</v>
      </c>
      <c r="L275" s="511">
        <v>0</v>
      </c>
      <c r="M275" s="511">
        <v>0</v>
      </c>
      <c r="N275" s="511">
        <v>0</v>
      </c>
      <c r="O275" s="178">
        <f t="shared" si="40"/>
        <v>0</v>
      </c>
      <c r="P275" s="490"/>
      <c r="Q275" s="491"/>
      <c r="R275" s="378"/>
      <c r="S275" s="335"/>
      <c r="T275" s="349"/>
    </row>
    <row r="276" spans="1:20" s="280" customFormat="1" ht="13.5" outlineLevel="1" thickBot="1">
      <c r="A276" s="510" t="s">
        <v>350</v>
      </c>
      <c r="B276" s="52" t="s">
        <v>9</v>
      </c>
      <c r="C276" s="53" t="s">
        <v>26</v>
      </c>
      <c r="D276" s="510" t="s">
        <v>550</v>
      </c>
      <c r="E276" s="221" t="s">
        <v>31</v>
      </c>
      <c r="F276" s="503">
        <v>0</v>
      </c>
      <c r="G276" s="503">
        <v>0</v>
      </c>
      <c r="H276" s="504">
        <v>9253</v>
      </c>
      <c r="I276" s="504">
        <v>9253</v>
      </c>
      <c r="J276" s="79">
        <f t="shared" si="39"/>
        <v>1</v>
      </c>
      <c r="K276" s="512">
        <v>0</v>
      </c>
      <c r="L276" s="511">
        <v>0</v>
      </c>
      <c r="M276" s="511">
        <v>0</v>
      </c>
      <c r="N276" s="511">
        <v>0</v>
      </c>
      <c r="O276" s="178">
        <f t="shared" si="40"/>
        <v>0</v>
      </c>
      <c r="P276" s="492"/>
      <c r="Q276" s="487"/>
      <c r="R276" s="378"/>
      <c r="S276" s="338"/>
      <c r="T276" s="352"/>
    </row>
    <row r="277" spans="1:20" s="283" customFormat="1" ht="6.75" customHeight="1" thickBot="1">
      <c r="A277" s="311"/>
      <c r="B277" s="33"/>
      <c r="C277" s="33"/>
      <c r="D277" s="121"/>
      <c r="E277" s="234"/>
      <c r="F277" s="135"/>
      <c r="G277" s="135"/>
      <c r="H277" s="34"/>
      <c r="I277" s="34"/>
      <c r="J277" s="88"/>
      <c r="K277" s="135"/>
      <c r="L277" s="107"/>
      <c r="M277" s="67"/>
      <c r="N277" s="35"/>
      <c r="O277" s="81"/>
      <c r="P277" s="135"/>
      <c r="Q277" s="372"/>
      <c r="R277" s="390"/>
      <c r="S277" s="393"/>
      <c r="T277" s="323"/>
    </row>
    <row r="278" spans="1:20" s="269" customFormat="1" ht="25.5" customHeight="1">
      <c r="A278" s="312" t="s">
        <v>64</v>
      </c>
      <c r="B278" s="13"/>
      <c r="C278" s="13"/>
      <c r="D278" s="163"/>
      <c r="E278" s="181"/>
      <c r="F278" s="181"/>
      <c r="G278" s="47"/>
      <c r="H278" s="171"/>
      <c r="I278" s="47"/>
      <c r="J278" s="73"/>
      <c r="K278" s="73"/>
      <c r="L278" s="73"/>
      <c r="M278" s="47"/>
      <c r="N278" s="47"/>
      <c r="O278" s="73"/>
      <c r="P278" s="73"/>
      <c r="Q278" s="47"/>
      <c r="R278" s="391"/>
      <c r="S278" s="394"/>
      <c r="T278" s="324"/>
    </row>
    <row r="279" spans="1:20" s="271" customFormat="1" ht="12.75" customHeight="1" outlineLevel="1">
      <c r="A279" s="302" t="s">
        <v>27</v>
      </c>
      <c r="B279" s="20" t="s">
        <v>153</v>
      </c>
      <c r="C279" s="20" t="s">
        <v>200</v>
      </c>
      <c r="D279" s="21" t="s">
        <v>201</v>
      </c>
      <c r="E279" s="235" t="s">
        <v>31</v>
      </c>
      <c r="F279" s="141" t="s">
        <v>40</v>
      </c>
      <c r="G279" s="141" t="s">
        <v>41</v>
      </c>
      <c r="H279" s="164" t="s">
        <v>31</v>
      </c>
      <c r="I279" s="58"/>
      <c r="J279" s="100"/>
      <c r="K279" s="100"/>
      <c r="L279" s="148" t="s">
        <v>65</v>
      </c>
      <c r="M279" s="43" t="s">
        <v>31</v>
      </c>
      <c r="N279" s="43"/>
      <c r="O279" s="100"/>
      <c r="P279" s="155" t="s">
        <v>5</v>
      </c>
      <c r="Q279" s="353" t="s">
        <v>3</v>
      </c>
      <c r="R279" s="388" t="s">
        <v>242</v>
      </c>
      <c r="S279" s="395" t="s">
        <v>202</v>
      </c>
      <c r="T279" s="363" t="s">
        <v>241</v>
      </c>
    </row>
    <row r="280" spans="1:20" s="275" customFormat="1" ht="7.5" customHeight="1" outlineLevel="1">
      <c r="A280" s="300"/>
      <c r="B280" s="4"/>
      <c r="C280" s="4"/>
      <c r="D280" s="117"/>
      <c r="E280" s="225"/>
      <c r="F280" s="128"/>
      <c r="G280" s="133"/>
      <c r="H280" s="5"/>
      <c r="I280" s="5"/>
      <c r="J280" s="109"/>
      <c r="K280" s="133"/>
      <c r="L280" s="99"/>
      <c r="M280" s="66"/>
      <c r="N280" s="9"/>
      <c r="O280" s="72"/>
      <c r="P280" s="133"/>
      <c r="Q280" s="354"/>
      <c r="R280" s="133"/>
      <c r="S280" s="396"/>
      <c r="T280" s="364"/>
    </row>
    <row r="281" spans="1:20" s="273" customFormat="1" ht="12.75" outlineLevel="2">
      <c r="A281" s="298"/>
      <c r="B281" s="30" t="s">
        <v>35</v>
      </c>
      <c r="C281" s="116"/>
      <c r="D281" s="116"/>
      <c r="E281" s="223" t="s">
        <v>151</v>
      </c>
      <c r="F281" s="142" t="s">
        <v>66</v>
      </c>
      <c r="G281" s="126" t="s">
        <v>67</v>
      </c>
      <c r="H281" s="29" t="s">
        <v>31</v>
      </c>
      <c r="I281" s="91"/>
      <c r="J281" s="70"/>
      <c r="K281" s="126"/>
      <c r="L281" s="149" t="s">
        <v>98</v>
      </c>
      <c r="M281" s="29" t="s">
        <v>31</v>
      </c>
      <c r="N281" s="27"/>
      <c r="O281" s="179"/>
      <c r="P281" s="126" t="s">
        <v>45</v>
      </c>
      <c r="Q281" s="91" t="s">
        <v>44</v>
      </c>
      <c r="R281" s="126"/>
      <c r="S281" s="397"/>
      <c r="T281" s="365"/>
    </row>
    <row r="282" spans="1:20" s="276" customFormat="1" ht="12.75" outlineLevel="2">
      <c r="A282" s="304"/>
      <c r="B282" s="14"/>
      <c r="C282" s="31"/>
      <c r="D282" s="25"/>
      <c r="E282" s="227" t="s">
        <v>152</v>
      </c>
      <c r="F282" s="127">
        <f>IF(F284&gt;0,F283/F284,0)</f>
        <v>0.2857142857142857</v>
      </c>
      <c r="G282" s="127">
        <f>IF(G284&gt;0,G283/G284,0)</f>
        <v>0</v>
      </c>
      <c r="H282" s="26" t="s">
        <v>31</v>
      </c>
      <c r="I282" s="93"/>
      <c r="J282" s="74"/>
      <c r="K282" s="129"/>
      <c r="L282" s="127">
        <f>IF(L284&gt;0,L283/L284,0)</f>
        <v>0.2857142857142857</v>
      </c>
      <c r="M282" s="26"/>
      <c r="N282" s="14"/>
      <c r="O282" s="101"/>
      <c r="P282" s="156">
        <f>IF(P284&gt;0,P283/P284,0)</f>
        <v>0</v>
      </c>
      <c r="Q282" s="355">
        <f>IF(Q284&gt;0,Q283/Q284,0)</f>
        <v>0.3333333333333333</v>
      </c>
      <c r="R282" s="127"/>
      <c r="S282" s="101"/>
      <c r="T282" s="129"/>
    </row>
    <row r="283" spans="1:20" s="276" customFormat="1" ht="12.75" outlineLevel="2">
      <c r="A283" s="304"/>
      <c r="B283" s="14"/>
      <c r="C283" s="237"/>
      <c r="D283" s="25"/>
      <c r="E283" s="227" t="s">
        <v>173</v>
      </c>
      <c r="F283" s="156">
        <f>F286</f>
        <v>6</v>
      </c>
      <c r="G283" s="156">
        <f>G286</f>
        <v>0</v>
      </c>
      <c r="H283" s="26"/>
      <c r="I283" s="93"/>
      <c r="J283" s="74"/>
      <c r="K283" s="129"/>
      <c r="L283" s="156">
        <f>L286</f>
        <v>6</v>
      </c>
      <c r="M283" s="26"/>
      <c r="N283" s="14"/>
      <c r="O283" s="101"/>
      <c r="P283" s="156">
        <f>P286</f>
        <v>0</v>
      </c>
      <c r="Q283" s="356">
        <f>Q286</f>
        <v>4</v>
      </c>
      <c r="R283" s="156"/>
      <c r="S283" s="101"/>
      <c r="T283" s="129"/>
    </row>
    <row r="284" spans="1:20" s="276" customFormat="1" ht="12.75" outlineLevel="2">
      <c r="A284" s="304"/>
      <c r="B284" s="14"/>
      <c r="C284" s="237"/>
      <c r="D284" s="25"/>
      <c r="E284" s="227" t="s">
        <v>174</v>
      </c>
      <c r="F284" s="156">
        <f>$C286</f>
        <v>21</v>
      </c>
      <c r="G284" s="156">
        <f>$C286</f>
        <v>21</v>
      </c>
      <c r="H284" s="26"/>
      <c r="I284" s="93"/>
      <c r="J284" s="74"/>
      <c r="K284" s="129"/>
      <c r="L284" s="156">
        <f>$C286</f>
        <v>21</v>
      </c>
      <c r="M284" s="26"/>
      <c r="N284" s="14"/>
      <c r="O284" s="101"/>
      <c r="P284" s="156">
        <f>$D286</f>
        <v>12</v>
      </c>
      <c r="Q284" s="356">
        <f>$D286</f>
        <v>12</v>
      </c>
      <c r="R284" s="156"/>
      <c r="S284" s="101"/>
      <c r="T284" s="129"/>
    </row>
    <row r="285" spans="1:20" s="280" customFormat="1" ht="12.75" outlineLevel="3">
      <c r="A285" s="309"/>
      <c r="B285" s="32"/>
      <c r="C285" s="186" t="s">
        <v>188</v>
      </c>
      <c r="D285" s="186" t="s">
        <v>125</v>
      </c>
      <c r="E285" s="229" t="s">
        <v>148</v>
      </c>
      <c r="F285" s="187" t="s">
        <v>68</v>
      </c>
      <c r="G285" s="187" t="s">
        <v>69</v>
      </c>
      <c r="H285" s="184" t="s">
        <v>31</v>
      </c>
      <c r="I285" s="185"/>
      <c r="J285" s="193"/>
      <c r="K285" s="188"/>
      <c r="L285" s="191" t="s">
        <v>99</v>
      </c>
      <c r="M285" s="184"/>
      <c r="N285" s="189"/>
      <c r="O285" s="194"/>
      <c r="P285" s="188" t="s">
        <v>59</v>
      </c>
      <c r="Q285" s="185" t="s">
        <v>60</v>
      </c>
      <c r="R285" s="188"/>
      <c r="S285" s="398"/>
      <c r="T285" s="375"/>
    </row>
    <row r="286" spans="1:20" s="275" customFormat="1" ht="12.75" outlineLevel="3">
      <c r="A286" s="306"/>
      <c r="B286" s="7"/>
      <c r="C286" s="16">
        <f>C294+C312+C327+C337+C345+C350</f>
        <v>21</v>
      </c>
      <c r="D286" s="16">
        <f>D294+D312+D327+D337+D345</f>
        <v>12</v>
      </c>
      <c r="E286" s="229" t="s">
        <v>149</v>
      </c>
      <c r="F286" s="145">
        <f>F294+F312+F327+F337+F345+F350</f>
        <v>6</v>
      </c>
      <c r="G286" s="145">
        <f>G294+G312+G327+G337+G345+G350</f>
        <v>0</v>
      </c>
      <c r="H286" s="18" t="s">
        <v>31</v>
      </c>
      <c r="I286" s="94"/>
      <c r="J286" s="82"/>
      <c r="K286" s="131"/>
      <c r="L286" s="145">
        <f>L294+L312+L327+L337+L345+L350</f>
        <v>6</v>
      </c>
      <c r="M286" s="18"/>
      <c r="N286" s="8"/>
      <c r="O286" s="177"/>
      <c r="P286" s="145">
        <f>P294+P312+P327+P337+P345</f>
        <v>0</v>
      </c>
      <c r="Q286" s="357">
        <f>Q294+Q312+Q327+Q337+Q345</f>
        <v>4</v>
      </c>
      <c r="R286" s="145"/>
      <c r="S286" s="399"/>
      <c r="T286" s="376"/>
    </row>
    <row r="287" spans="1:20" s="278" customFormat="1" ht="6.75" customHeight="1" outlineLevel="2">
      <c r="A287" s="307"/>
      <c r="B287" s="37"/>
      <c r="C287" s="37"/>
      <c r="D287" s="119"/>
      <c r="E287" s="225"/>
      <c r="F287" s="132"/>
      <c r="G287" s="132"/>
      <c r="H287" s="38"/>
      <c r="I287" s="38"/>
      <c r="J287" s="110"/>
      <c r="K287" s="132"/>
      <c r="L287" s="104"/>
      <c r="M287" s="64"/>
      <c r="N287" s="39"/>
      <c r="O287" s="77"/>
      <c r="P287" s="132"/>
      <c r="Q287" s="358"/>
      <c r="R287" s="132"/>
      <c r="S287" s="400"/>
      <c r="T287" s="366"/>
    </row>
    <row r="288" spans="1:20" s="279" customFormat="1" ht="6.75" customHeight="1" outlineLevel="1">
      <c r="A288" s="308"/>
      <c r="B288" s="207"/>
      <c r="C288" s="208"/>
      <c r="D288" s="208"/>
      <c r="E288" s="225"/>
      <c r="F288" s="209"/>
      <c r="G288" s="209"/>
      <c r="H288" s="210"/>
      <c r="I288" s="210"/>
      <c r="J288" s="211"/>
      <c r="K288" s="209"/>
      <c r="L288" s="212"/>
      <c r="M288" s="213"/>
      <c r="N288" s="214"/>
      <c r="O288" s="215"/>
      <c r="P288" s="209"/>
      <c r="Q288" s="359"/>
      <c r="R288" s="209"/>
      <c r="S288" s="401"/>
      <c r="T288" s="367"/>
    </row>
    <row r="289" spans="1:20" s="273" customFormat="1" ht="12.75" outlineLevel="2">
      <c r="A289" s="298"/>
      <c r="B289" s="30" t="s">
        <v>36</v>
      </c>
      <c r="C289" s="116"/>
      <c r="D289" s="116"/>
      <c r="E289" s="223" t="s">
        <v>151</v>
      </c>
      <c r="F289" s="142"/>
      <c r="G289" s="126"/>
      <c r="H289" s="29" t="s">
        <v>31</v>
      </c>
      <c r="I289" s="91"/>
      <c r="J289" s="70"/>
      <c r="K289" s="126"/>
      <c r="L289" s="149"/>
      <c r="M289" s="29"/>
      <c r="N289" s="27"/>
      <c r="O289" s="179"/>
      <c r="P289" s="126" t="s">
        <v>100</v>
      </c>
      <c r="Q289" s="91" t="s">
        <v>102</v>
      </c>
      <c r="R289" s="126"/>
      <c r="S289" s="397"/>
      <c r="T289" s="365"/>
    </row>
    <row r="290" spans="1:20" s="276" customFormat="1" ht="12.75" outlineLevel="2">
      <c r="A290" s="304"/>
      <c r="B290" s="40"/>
      <c r="C290" s="31"/>
      <c r="D290" s="25"/>
      <c r="E290" s="227" t="s">
        <v>152</v>
      </c>
      <c r="F290" s="143"/>
      <c r="G290" s="129"/>
      <c r="H290" s="26" t="s">
        <v>31</v>
      </c>
      <c r="I290" s="93"/>
      <c r="J290" s="74"/>
      <c r="K290" s="129"/>
      <c r="L290" s="151"/>
      <c r="M290" s="26"/>
      <c r="N290" s="14"/>
      <c r="O290" s="101"/>
      <c r="P290" s="156">
        <f>IF(P292&gt;0,P291/P292,0)</f>
        <v>0</v>
      </c>
      <c r="Q290" s="355">
        <f>IF(Q292&gt;0,Q291/Q292,0)</f>
        <v>0.2</v>
      </c>
      <c r="R290" s="127"/>
      <c r="S290" s="101"/>
      <c r="T290" s="129"/>
    </row>
    <row r="291" spans="1:20" s="276" customFormat="1" ht="12.75" outlineLevel="2">
      <c r="A291" s="304"/>
      <c r="B291" s="14"/>
      <c r="C291" s="237"/>
      <c r="D291" s="25"/>
      <c r="E291" s="227" t="s">
        <v>173</v>
      </c>
      <c r="F291" s="143"/>
      <c r="G291" s="143"/>
      <c r="H291" s="26"/>
      <c r="I291" s="93"/>
      <c r="J291" s="74"/>
      <c r="K291" s="129"/>
      <c r="L291" s="143"/>
      <c r="M291" s="26"/>
      <c r="N291" s="14"/>
      <c r="O291" s="101"/>
      <c r="P291" s="156">
        <f>P294</f>
        <v>0</v>
      </c>
      <c r="Q291" s="356">
        <f>Q294</f>
        <v>2</v>
      </c>
      <c r="R291" s="156"/>
      <c r="S291" s="101"/>
      <c r="T291" s="129"/>
    </row>
    <row r="292" spans="1:20" s="276" customFormat="1" ht="12.75" outlineLevel="2">
      <c r="A292" s="304"/>
      <c r="B292" s="14"/>
      <c r="C292" s="237"/>
      <c r="D292" s="25"/>
      <c r="E292" s="227" t="s">
        <v>174</v>
      </c>
      <c r="F292" s="143"/>
      <c r="G292" s="143"/>
      <c r="H292" s="26"/>
      <c r="I292" s="93"/>
      <c r="J292" s="74"/>
      <c r="K292" s="129"/>
      <c r="L292" s="143"/>
      <c r="M292" s="26"/>
      <c r="N292" s="14"/>
      <c r="O292" s="101"/>
      <c r="P292" s="156">
        <f>$D294</f>
        <v>10</v>
      </c>
      <c r="Q292" s="356">
        <f>$D294</f>
        <v>10</v>
      </c>
      <c r="R292" s="156"/>
      <c r="S292" s="101"/>
      <c r="T292" s="129"/>
    </row>
    <row r="293" spans="1:20" s="280" customFormat="1" ht="12.75" outlineLevel="3">
      <c r="A293" s="309"/>
      <c r="B293" s="32"/>
      <c r="C293" s="186" t="s">
        <v>189</v>
      </c>
      <c r="D293" s="186" t="s">
        <v>126</v>
      </c>
      <c r="E293" s="229" t="s">
        <v>148</v>
      </c>
      <c r="F293" s="187" t="s">
        <v>142</v>
      </c>
      <c r="G293" s="187" t="s">
        <v>143</v>
      </c>
      <c r="H293" s="184" t="s">
        <v>31</v>
      </c>
      <c r="I293" s="185"/>
      <c r="J293" s="193"/>
      <c r="K293" s="188"/>
      <c r="L293" s="191" t="s">
        <v>137</v>
      </c>
      <c r="M293" s="184"/>
      <c r="N293" s="189"/>
      <c r="O293" s="194"/>
      <c r="P293" s="188" t="s">
        <v>101</v>
      </c>
      <c r="Q293" s="185" t="s">
        <v>103</v>
      </c>
      <c r="R293" s="188"/>
      <c r="S293" s="398"/>
      <c r="T293" s="375"/>
    </row>
    <row r="294" spans="1:20" s="275" customFormat="1" ht="12.75" outlineLevel="3">
      <c r="A294" s="306"/>
      <c r="B294" s="41"/>
      <c r="C294" s="16">
        <f>SUM(C295:C306)</f>
        <v>10</v>
      </c>
      <c r="D294" s="16">
        <f>SUM(D295:D306)</f>
        <v>10</v>
      </c>
      <c r="E294" s="229" t="s">
        <v>149</v>
      </c>
      <c r="F294" s="131">
        <f>SUM(F295:F306)</f>
        <v>2</v>
      </c>
      <c r="G294" s="131">
        <f>SUM(G295:G306)</f>
        <v>0</v>
      </c>
      <c r="H294" s="18" t="s">
        <v>31</v>
      </c>
      <c r="I294" s="94"/>
      <c r="J294" s="82"/>
      <c r="K294" s="131"/>
      <c r="L294" s="103">
        <f>SUM(L295:L306)</f>
        <v>2</v>
      </c>
      <c r="M294" s="18"/>
      <c r="N294" s="8"/>
      <c r="O294" s="177"/>
      <c r="P294" s="131">
        <f>SUM(P295:P306)</f>
        <v>0</v>
      </c>
      <c r="Q294" s="94">
        <f>SUM(Q295:Q306)</f>
        <v>2</v>
      </c>
      <c r="R294" s="131"/>
      <c r="S294" s="399"/>
      <c r="T294" s="376"/>
    </row>
    <row r="295" spans="1:20" s="278" customFormat="1" ht="8.25" customHeight="1" outlineLevel="2">
      <c r="A295" s="307"/>
      <c r="B295" s="37"/>
      <c r="C295" s="37"/>
      <c r="D295" s="119"/>
      <c r="E295" s="225"/>
      <c r="F295" s="132"/>
      <c r="G295" s="132"/>
      <c r="H295" s="38"/>
      <c r="I295" s="38"/>
      <c r="J295" s="110"/>
      <c r="K295" s="132"/>
      <c r="L295" s="104"/>
      <c r="M295" s="64"/>
      <c r="N295" s="39"/>
      <c r="O295" s="77"/>
      <c r="P295" s="132"/>
      <c r="Q295" s="358"/>
      <c r="R295" s="132"/>
      <c r="S295" s="400"/>
      <c r="T295" s="366"/>
    </row>
    <row r="296" spans="1:20" s="284" customFormat="1" ht="12.75" outlineLevel="1">
      <c r="A296" s="510" t="s">
        <v>428</v>
      </c>
      <c r="B296" s="241" t="s">
        <v>29</v>
      </c>
      <c r="C296" s="514">
        <v>1</v>
      </c>
      <c r="D296" s="514">
        <v>1</v>
      </c>
      <c r="E296" s="230" t="s">
        <v>31</v>
      </c>
      <c r="F296" s="515">
        <v>1</v>
      </c>
      <c r="G296" s="515">
        <v>0</v>
      </c>
      <c r="H296" s="242"/>
      <c r="I296" s="243"/>
      <c r="J296" s="249"/>
      <c r="K296" s="245"/>
      <c r="L296" s="516">
        <v>1</v>
      </c>
      <c r="M296" s="246"/>
      <c r="N296" s="247"/>
      <c r="O296" s="154"/>
      <c r="P296" s="486">
        <v>0</v>
      </c>
      <c r="Q296" s="516">
        <v>1</v>
      </c>
      <c r="R296" s="517" t="s">
        <v>551</v>
      </c>
      <c r="S296" s="518" t="s">
        <v>552</v>
      </c>
      <c r="T296" s="519" t="s">
        <v>291</v>
      </c>
    </row>
    <row r="297" spans="1:20" s="284" customFormat="1" ht="12.75" outlineLevel="1">
      <c r="A297" s="510" t="s">
        <v>428</v>
      </c>
      <c r="B297" s="241" t="s">
        <v>29</v>
      </c>
      <c r="C297" s="514">
        <v>1</v>
      </c>
      <c r="D297" s="514">
        <v>1</v>
      </c>
      <c r="E297" s="230" t="s">
        <v>31</v>
      </c>
      <c r="F297" s="515">
        <v>1</v>
      </c>
      <c r="G297" s="515">
        <v>0</v>
      </c>
      <c r="H297" s="242"/>
      <c r="I297" s="243"/>
      <c r="J297" s="249"/>
      <c r="K297" s="245"/>
      <c r="L297" s="516">
        <v>1</v>
      </c>
      <c r="M297" s="246"/>
      <c r="N297" s="247"/>
      <c r="O297" s="154"/>
      <c r="P297" s="486">
        <v>0</v>
      </c>
      <c r="Q297" s="516">
        <v>1</v>
      </c>
      <c r="R297" s="517" t="s">
        <v>429</v>
      </c>
      <c r="S297" s="518" t="s">
        <v>553</v>
      </c>
      <c r="T297" s="519" t="s">
        <v>292</v>
      </c>
    </row>
    <row r="298" spans="1:20" s="284" customFormat="1" ht="12.75" outlineLevel="1">
      <c r="A298" s="513" t="s">
        <v>322</v>
      </c>
      <c r="B298" s="241" t="s">
        <v>29</v>
      </c>
      <c r="C298" s="514">
        <v>1</v>
      </c>
      <c r="D298" s="514">
        <v>1</v>
      </c>
      <c r="E298" s="230" t="s">
        <v>31</v>
      </c>
      <c r="F298" s="515">
        <v>0</v>
      </c>
      <c r="G298" s="515">
        <v>0</v>
      </c>
      <c r="H298" s="242"/>
      <c r="I298" s="243"/>
      <c r="J298" s="249"/>
      <c r="K298" s="245"/>
      <c r="L298" s="516">
        <v>0</v>
      </c>
      <c r="M298" s="246"/>
      <c r="N298" s="247"/>
      <c r="O298" s="154"/>
      <c r="P298" s="486">
        <v>0</v>
      </c>
      <c r="Q298" s="516">
        <v>0</v>
      </c>
      <c r="R298" s="517" t="s">
        <v>554</v>
      </c>
      <c r="S298" s="518" t="s">
        <v>556</v>
      </c>
      <c r="T298" s="519" t="s">
        <v>555</v>
      </c>
    </row>
    <row r="299" spans="1:20" s="284" customFormat="1" ht="12.75" outlineLevel="1">
      <c r="A299" s="513" t="s">
        <v>571</v>
      </c>
      <c r="B299" s="241" t="s">
        <v>29</v>
      </c>
      <c r="C299" s="514">
        <v>1</v>
      </c>
      <c r="D299" s="514">
        <v>1</v>
      </c>
      <c r="E299" s="230" t="s">
        <v>31</v>
      </c>
      <c r="F299" s="515">
        <v>0</v>
      </c>
      <c r="G299" s="515">
        <v>0</v>
      </c>
      <c r="H299" s="242"/>
      <c r="I299" s="243"/>
      <c r="J299" s="249"/>
      <c r="K299" s="245"/>
      <c r="L299" s="516">
        <v>0</v>
      </c>
      <c r="M299" s="246"/>
      <c r="N299" s="247"/>
      <c r="O299" s="154"/>
      <c r="P299" s="486">
        <v>0</v>
      </c>
      <c r="Q299" s="516">
        <v>0</v>
      </c>
      <c r="R299" s="517" t="s">
        <v>573</v>
      </c>
      <c r="S299" s="518" t="s">
        <v>574</v>
      </c>
      <c r="T299" s="519" t="s">
        <v>575</v>
      </c>
    </row>
    <row r="300" spans="1:20" s="284" customFormat="1" ht="12.75" outlineLevel="1">
      <c r="A300" s="513" t="s">
        <v>357</v>
      </c>
      <c r="B300" s="241" t="s">
        <v>29</v>
      </c>
      <c r="C300" s="514">
        <v>1</v>
      </c>
      <c r="D300" s="514">
        <v>1</v>
      </c>
      <c r="E300" s="230" t="s">
        <v>31</v>
      </c>
      <c r="F300" s="515">
        <v>0</v>
      </c>
      <c r="G300" s="515">
        <v>0</v>
      </c>
      <c r="H300" s="242"/>
      <c r="I300" s="243"/>
      <c r="J300" s="249"/>
      <c r="K300" s="245"/>
      <c r="L300" s="516">
        <v>0</v>
      </c>
      <c r="M300" s="246"/>
      <c r="N300" s="247"/>
      <c r="O300" s="154"/>
      <c r="P300" s="486">
        <v>0</v>
      </c>
      <c r="Q300" s="516">
        <v>0</v>
      </c>
      <c r="R300" s="517" t="s">
        <v>559</v>
      </c>
      <c r="S300" s="518" t="s">
        <v>565</v>
      </c>
      <c r="T300" s="519" t="s">
        <v>298</v>
      </c>
    </row>
    <row r="301" spans="1:20" s="284" customFormat="1" ht="12.75" outlineLevel="1">
      <c r="A301" s="513" t="s">
        <v>357</v>
      </c>
      <c r="B301" s="241" t="s">
        <v>29</v>
      </c>
      <c r="C301" s="514">
        <v>1</v>
      </c>
      <c r="D301" s="514">
        <v>1</v>
      </c>
      <c r="E301" s="230" t="s">
        <v>31</v>
      </c>
      <c r="F301" s="515">
        <v>0</v>
      </c>
      <c r="G301" s="515">
        <v>0</v>
      </c>
      <c r="H301" s="242"/>
      <c r="I301" s="243"/>
      <c r="J301" s="249"/>
      <c r="K301" s="245"/>
      <c r="L301" s="516">
        <v>0</v>
      </c>
      <c r="M301" s="246"/>
      <c r="N301" s="247"/>
      <c r="O301" s="154"/>
      <c r="P301" s="486">
        <v>0</v>
      </c>
      <c r="Q301" s="516">
        <v>0</v>
      </c>
      <c r="R301" s="517" t="s">
        <v>561</v>
      </c>
      <c r="S301" s="518" t="s">
        <v>565</v>
      </c>
      <c r="T301" s="519" t="s">
        <v>297</v>
      </c>
    </row>
    <row r="302" spans="1:20" s="284" customFormat="1" ht="12.75" outlineLevel="1">
      <c r="A302" s="513" t="s">
        <v>357</v>
      </c>
      <c r="B302" s="241" t="s">
        <v>29</v>
      </c>
      <c r="C302" s="514">
        <v>1</v>
      </c>
      <c r="D302" s="514">
        <v>1</v>
      </c>
      <c r="E302" s="230" t="s">
        <v>31</v>
      </c>
      <c r="F302" s="515">
        <v>0</v>
      </c>
      <c r="G302" s="515">
        <v>0</v>
      </c>
      <c r="H302" s="242"/>
      <c r="I302" s="243"/>
      <c r="J302" s="249"/>
      <c r="K302" s="245"/>
      <c r="L302" s="516">
        <v>0</v>
      </c>
      <c r="M302" s="246"/>
      <c r="N302" s="247"/>
      <c r="O302" s="154"/>
      <c r="P302" s="486">
        <v>0</v>
      </c>
      <c r="Q302" s="516">
        <v>0</v>
      </c>
      <c r="R302" s="517" t="s">
        <v>474</v>
      </c>
      <c r="S302" s="518" t="s">
        <v>565</v>
      </c>
      <c r="T302" s="519" t="s">
        <v>296</v>
      </c>
    </row>
    <row r="303" spans="1:20" s="284" customFormat="1" ht="12.75" outlineLevel="1">
      <c r="A303" s="513" t="s">
        <v>392</v>
      </c>
      <c r="B303" s="241" t="s">
        <v>29</v>
      </c>
      <c r="C303" s="514">
        <v>1</v>
      </c>
      <c r="D303" s="514">
        <v>1</v>
      </c>
      <c r="E303" s="230" t="s">
        <v>31</v>
      </c>
      <c r="F303" s="515">
        <v>0</v>
      </c>
      <c r="G303" s="515">
        <v>0</v>
      </c>
      <c r="H303" s="242"/>
      <c r="I303" s="243"/>
      <c r="J303" s="249"/>
      <c r="K303" s="245"/>
      <c r="L303" s="516">
        <v>0</v>
      </c>
      <c r="M303" s="246"/>
      <c r="N303" s="247"/>
      <c r="O303" s="154"/>
      <c r="P303" s="486">
        <v>0</v>
      </c>
      <c r="Q303" s="516">
        <v>0</v>
      </c>
      <c r="R303" s="517" t="s">
        <v>566</v>
      </c>
      <c r="S303" s="518" t="s">
        <v>567</v>
      </c>
      <c r="T303" s="519" t="s">
        <v>276</v>
      </c>
    </row>
    <row r="304" spans="1:20" s="284" customFormat="1" ht="12.75" outlineLevel="1">
      <c r="A304" s="513" t="s">
        <v>568</v>
      </c>
      <c r="B304" s="241" t="s">
        <v>29</v>
      </c>
      <c r="C304" s="514">
        <v>1</v>
      </c>
      <c r="D304" s="514">
        <v>1</v>
      </c>
      <c r="E304" s="230" t="s">
        <v>31</v>
      </c>
      <c r="F304" s="515">
        <v>0</v>
      </c>
      <c r="G304" s="515">
        <v>0</v>
      </c>
      <c r="H304" s="242"/>
      <c r="I304" s="243"/>
      <c r="J304" s="249"/>
      <c r="K304" s="245"/>
      <c r="L304" s="516">
        <v>0</v>
      </c>
      <c r="M304" s="246"/>
      <c r="N304" s="247"/>
      <c r="O304" s="154"/>
      <c r="P304" s="486">
        <v>0</v>
      </c>
      <c r="Q304" s="516">
        <v>0</v>
      </c>
      <c r="R304" s="517" t="s">
        <v>569</v>
      </c>
      <c r="S304" s="518" t="s">
        <v>570</v>
      </c>
      <c r="T304" s="519" t="s">
        <v>288</v>
      </c>
    </row>
    <row r="305" spans="1:20" s="284" customFormat="1" ht="12.75" outlineLevel="1">
      <c r="A305" s="513" t="s">
        <v>592</v>
      </c>
      <c r="B305" s="241" t="s">
        <v>29</v>
      </c>
      <c r="C305" s="514">
        <v>1</v>
      </c>
      <c r="D305" s="514">
        <v>1</v>
      </c>
      <c r="E305" s="230" t="s">
        <v>31</v>
      </c>
      <c r="F305" s="515">
        <v>0</v>
      </c>
      <c r="G305" s="515">
        <v>0</v>
      </c>
      <c r="H305" s="242"/>
      <c r="I305" s="243"/>
      <c r="J305" s="249"/>
      <c r="K305" s="245"/>
      <c r="L305" s="516">
        <v>0</v>
      </c>
      <c r="M305" s="246"/>
      <c r="N305" s="247"/>
      <c r="O305" s="154"/>
      <c r="P305" s="486">
        <v>0</v>
      </c>
      <c r="Q305" s="516">
        <v>0</v>
      </c>
      <c r="R305" s="517" t="s">
        <v>593</v>
      </c>
      <c r="S305" s="518" t="s">
        <v>595</v>
      </c>
      <c r="T305" s="519" t="s">
        <v>290</v>
      </c>
    </row>
    <row r="306" spans="1:20" s="275" customFormat="1" ht="5.25" customHeight="1" outlineLevel="1">
      <c r="A306" s="300"/>
      <c r="B306" s="4"/>
      <c r="C306" s="479"/>
      <c r="D306" s="479"/>
      <c r="E306" s="225"/>
      <c r="F306" s="133"/>
      <c r="G306" s="133"/>
      <c r="H306" s="5"/>
      <c r="I306" s="5"/>
      <c r="J306" s="109"/>
      <c r="K306" s="133"/>
      <c r="L306" s="105"/>
      <c r="M306" s="66"/>
      <c r="N306" s="9"/>
      <c r="O306" s="105"/>
      <c r="P306" s="133"/>
      <c r="Q306" s="354"/>
      <c r="R306" s="133"/>
      <c r="S306" s="396"/>
      <c r="T306" s="364"/>
    </row>
    <row r="307" spans="1:20" s="273" customFormat="1" ht="12.75" outlineLevel="2">
      <c r="A307" s="298"/>
      <c r="B307" s="30" t="s">
        <v>37</v>
      </c>
      <c r="C307" s="480"/>
      <c r="D307" s="480"/>
      <c r="E307" s="231" t="s">
        <v>151</v>
      </c>
      <c r="F307" s="126"/>
      <c r="G307" s="126"/>
      <c r="H307" s="29" t="s">
        <v>31</v>
      </c>
      <c r="I307" s="91"/>
      <c r="J307" s="70"/>
      <c r="K307" s="126"/>
      <c r="L307" s="97"/>
      <c r="M307" s="29"/>
      <c r="N307" s="27"/>
      <c r="O307" s="97"/>
      <c r="P307" s="126" t="s">
        <v>104</v>
      </c>
      <c r="Q307" s="91" t="s">
        <v>105</v>
      </c>
      <c r="R307" s="126"/>
      <c r="S307" s="397"/>
      <c r="T307" s="365"/>
    </row>
    <row r="308" spans="1:20" s="276" customFormat="1" ht="12.75" outlineLevel="2">
      <c r="A308" s="304"/>
      <c r="B308" s="40"/>
      <c r="C308" s="481"/>
      <c r="D308" s="481"/>
      <c r="E308" s="227" t="s">
        <v>152</v>
      </c>
      <c r="F308" s="129"/>
      <c r="G308" s="129"/>
      <c r="H308" s="26" t="s">
        <v>31</v>
      </c>
      <c r="I308" s="93"/>
      <c r="J308" s="74"/>
      <c r="K308" s="129"/>
      <c r="L308" s="101"/>
      <c r="M308" s="26"/>
      <c r="N308" s="14"/>
      <c r="O308" s="101"/>
      <c r="P308" s="156">
        <f>IF(P310&gt;0,P309/P310,0)</f>
        <v>0</v>
      </c>
      <c r="Q308" s="355">
        <f>IF(Q310&gt;0,Q309/Q310,0)</f>
        <v>1</v>
      </c>
      <c r="R308" s="127"/>
      <c r="S308" s="101"/>
      <c r="T308" s="129"/>
    </row>
    <row r="309" spans="1:20" s="276" customFormat="1" ht="12.75" outlineLevel="2">
      <c r="A309" s="304"/>
      <c r="B309" s="40"/>
      <c r="C309" s="481"/>
      <c r="D309" s="481"/>
      <c r="E309" s="227" t="s">
        <v>173</v>
      </c>
      <c r="F309" s="129"/>
      <c r="G309" s="129"/>
      <c r="H309" s="26"/>
      <c r="I309" s="93"/>
      <c r="J309" s="74"/>
      <c r="K309" s="129"/>
      <c r="L309" s="101"/>
      <c r="M309" s="26"/>
      <c r="N309" s="14"/>
      <c r="O309" s="101"/>
      <c r="P309" s="156">
        <f>P312</f>
        <v>0</v>
      </c>
      <c r="Q309" s="356">
        <f>Q312</f>
        <v>2</v>
      </c>
      <c r="R309" s="156"/>
      <c r="S309" s="101"/>
      <c r="T309" s="129"/>
    </row>
    <row r="310" spans="1:20" s="276" customFormat="1" ht="12.75" outlineLevel="2">
      <c r="A310" s="304"/>
      <c r="B310" s="40"/>
      <c r="C310" s="481"/>
      <c r="D310" s="481"/>
      <c r="E310" s="227" t="s">
        <v>174</v>
      </c>
      <c r="F310" s="129"/>
      <c r="G310" s="129"/>
      <c r="H310" s="26"/>
      <c r="I310" s="93"/>
      <c r="J310" s="74"/>
      <c r="K310" s="129"/>
      <c r="L310" s="101"/>
      <c r="M310" s="26"/>
      <c r="N310" s="14"/>
      <c r="O310" s="101"/>
      <c r="P310" s="156">
        <f>$D312</f>
        <v>2</v>
      </c>
      <c r="Q310" s="356">
        <f>$D312</f>
        <v>2</v>
      </c>
      <c r="R310" s="156"/>
      <c r="S310" s="101"/>
      <c r="T310" s="129"/>
    </row>
    <row r="311" spans="1:20" s="280" customFormat="1" ht="12.75" outlineLevel="3">
      <c r="A311" s="309"/>
      <c r="B311" s="32"/>
      <c r="C311" s="482" t="s">
        <v>127</v>
      </c>
      <c r="D311" s="482" t="s">
        <v>127</v>
      </c>
      <c r="E311" s="232" t="s">
        <v>148</v>
      </c>
      <c r="F311" s="187" t="s">
        <v>144</v>
      </c>
      <c r="G311" s="187" t="s">
        <v>145</v>
      </c>
      <c r="H311" s="184" t="s">
        <v>31</v>
      </c>
      <c r="I311" s="185"/>
      <c r="J311" s="193"/>
      <c r="K311" s="188"/>
      <c r="L311" s="191" t="s">
        <v>138</v>
      </c>
      <c r="M311" s="184"/>
      <c r="N311" s="189"/>
      <c r="O311" s="176"/>
      <c r="P311" s="188" t="s">
        <v>106</v>
      </c>
      <c r="Q311" s="185" t="s">
        <v>175</v>
      </c>
      <c r="R311" s="188"/>
      <c r="S311" s="398"/>
      <c r="T311" s="375"/>
    </row>
    <row r="312" spans="1:20" s="275" customFormat="1" ht="12.75" outlineLevel="3">
      <c r="A312" s="306"/>
      <c r="B312" s="41"/>
      <c r="C312" s="483">
        <f>SUM(C313:C321)</f>
        <v>7</v>
      </c>
      <c r="D312" s="483">
        <f>SUM(D313:D321)</f>
        <v>2</v>
      </c>
      <c r="E312" s="232" t="s">
        <v>149</v>
      </c>
      <c r="F312" s="131">
        <f>SUM(F313:F321)</f>
        <v>2</v>
      </c>
      <c r="G312" s="131">
        <f>SUM(G313:G321)</f>
        <v>0</v>
      </c>
      <c r="H312" s="18" t="s">
        <v>31</v>
      </c>
      <c r="I312" s="94"/>
      <c r="J312" s="82"/>
      <c r="K312" s="131"/>
      <c r="L312" s="103">
        <f>SUM(L313:L321)</f>
        <v>2</v>
      </c>
      <c r="M312" s="18"/>
      <c r="N312" s="8"/>
      <c r="O312" s="103"/>
      <c r="P312" s="131">
        <f>SUM(P313:P321)</f>
        <v>0</v>
      </c>
      <c r="Q312" s="94">
        <f>SUM(Q313:Q321)</f>
        <v>2</v>
      </c>
      <c r="R312" s="131"/>
      <c r="S312" s="399"/>
      <c r="T312" s="376"/>
    </row>
    <row r="313" spans="1:20" s="278" customFormat="1" ht="6.75" customHeight="1" outlineLevel="2">
      <c r="A313" s="310"/>
      <c r="B313" s="44"/>
      <c r="C313" s="484"/>
      <c r="D313" s="484"/>
      <c r="E313" s="222"/>
      <c r="F313" s="125"/>
      <c r="G313" s="125"/>
      <c r="H313" s="45"/>
      <c r="I313" s="45"/>
      <c r="J313" s="112"/>
      <c r="K313" s="136"/>
      <c r="L313" s="96"/>
      <c r="M313" s="61"/>
      <c r="N313" s="46"/>
      <c r="O313" s="96"/>
      <c r="P313" s="125"/>
      <c r="Q313" s="360"/>
      <c r="R313" s="125"/>
      <c r="S313" s="400"/>
      <c r="T313" s="366"/>
    </row>
    <row r="314" spans="1:20" ht="12.75" outlineLevel="1">
      <c r="A314" s="510" t="s">
        <v>428</v>
      </c>
      <c r="B314" s="2" t="s">
        <v>28</v>
      </c>
      <c r="C314" s="514">
        <v>1</v>
      </c>
      <c r="D314" s="514">
        <v>1</v>
      </c>
      <c r="E314" s="221" t="s">
        <v>31</v>
      </c>
      <c r="F314" s="515">
        <v>1</v>
      </c>
      <c r="G314" s="515">
        <v>0</v>
      </c>
      <c r="H314" s="165"/>
      <c r="I314" s="166"/>
      <c r="J314" s="83"/>
      <c r="K314" s="167"/>
      <c r="L314" s="505">
        <v>1</v>
      </c>
      <c r="M314" s="168"/>
      <c r="N314" s="169"/>
      <c r="O314" s="170"/>
      <c r="P314" s="486">
        <v>0</v>
      </c>
      <c r="Q314" s="516">
        <v>1</v>
      </c>
      <c r="R314" s="517" t="s">
        <v>551</v>
      </c>
      <c r="S314" s="518" t="s">
        <v>552</v>
      </c>
      <c r="T314" s="523" t="s">
        <v>291</v>
      </c>
    </row>
    <row r="315" spans="1:20" ht="12.75" outlineLevel="1">
      <c r="A315" s="510" t="s">
        <v>428</v>
      </c>
      <c r="B315" s="2" t="s">
        <v>28</v>
      </c>
      <c r="C315" s="514">
        <v>1</v>
      </c>
      <c r="D315" s="514">
        <v>1</v>
      </c>
      <c r="E315" s="221" t="s">
        <v>31</v>
      </c>
      <c r="F315" s="515">
        <v>1</v>
      </c>
      <c r="G315" s="515">
        <v>0</v>
      </c>
      <c r="H315" s="165"/>
      <c r="I315" s="166"/>
      <c r="J315" s="83"/>
      <c r="K315" s="167"/>
      <c r="L315" s="505">
        <v>1</v>
      </c>
      <c r="M315" s="168"/>
      <c r="N315" s="169"/>
      <c r="O315" s="170"/>
      <c r="P315" s="486">
        <v>0</v>
      </c>
      <c r="Q315" s="516">
        <v>1</v>
      </c>
      <c r="R315" s="517" t="s">
        <v>429</v>
      </c>
      <c r="S315" s="518" t="s">
        <v>553</v>
      </c>
      <c r="T315" s="523" t="s">
        <v>292</v>
      </c>
    </row>
    <row r="316" spans="1:20" ht="12.75" outlineLevel="1">
      <c r="A316" s="513" t="s">
        <v>322</v>
      </c>
      <c r="B316" s="2" t="s">
        <v>28</v>
      </c>
      <c r="C316" s="514">
        <v>1</v>
      </c>
      <c r="D316" s="514">
        <v>0</v>
      </c>
      <c r="E316" s="221" t="s">
        <v>31</v>
      </c>
      <c r="F316" s="515">
        <v>0</v>
      </c>
      <c r="G316" s="515">
        <v>0</v>
      </c>
      <c r="H316" s="165"/>
      <c r="I316" s="166"/>
      <c r="J316" s="83"/>
      <c r="K316" s="167"/>
      <c r="L316" s="505">
        <v>0</v>
      </c>
      <c r="M316" s="168"/>
      <c r="N316" s="169"/>
      <c r="O316" s="170"/>
      <c r="P316" s="486">
        <v>0</v>
      </c>
      <c r="Q316" s="516">
        <v>0</v>
      </c>
      <c r="R316" s="517" t="s">
        <v>554</v>
      </c>
      <c r="S316" s="518" t="s">
        <v>556</v>
      </c>
      <c r="T316" s="523" t="s">
        <v>277</v>
      </c>
    </row>
    <row r="317" spans="1:20" ht="12.75" outlineLevel="1">
      <c r="A317" s="513" t="s">
        <v>571</v>
      </c>
      <c r="B317" s="2" t="s">
        <v>28</v>
      </c>
      <c r="C317" s="514">
        <v>1</v>
      </c>
      <c r="D317" s="514">
        <v>0</v>
      </c>
      <c r="E317" s="221" t="s">
        <v>31</v>
      </c>
      <c r="F317" s="515">
        <v>0</v>
      </c>
      <c r="G317" s="515">
        <v>0</v>
      </c>
      <c r="H317" s="165"/>
      <c r="I317" s="166"/>
      <c r="J317" s="83"/>
      <c r="K317" s="167"/>
      <c r="L317" s="505">
        <v>0</v>
      </c>
      <c r="M317" s="168"/>
      <c r="N317" s="169"/>
      <c r="O317" s="170"/>
      <c r="P317" s="486">
        <v>0</v>
      </c>
      <c r="Q317" s="516">
        <v>0</v>
      </c>
      <c r="R317" s="517" t="s">
        <v>573</v>
      </c>
      <c r="S317" s="518" t="s">
        <v>574</v>
      </c>
      <c r="T317" s="523" t="s">
        <v>274</v>
      </c>
    </row>
    <row r="318" spans="1:20" ht="12.75" outlineLevel="1">
      <c r="A318" s="520" t="s">
        <v>357</v>
      </c>
      <c r="B318" s="2" t="s">
        <v>28</v>
      </c>
      <c r="C318" s="514">
        <v>1</v>
      </c>
      <c r="D318" s="514">
        <v>0</v>
      </c>
      <c r="E318" s="221" t="s">
        <v>31</v>
      </c>
      <c r="F318" s="515">
        <v>0</v>
      </c>
      <c r="G318" s="515">
        <v>0</v>
      </c>
      <c r="H318" s="165"/>
      <c r="I318" s="166"/>
      <c r="J318" s="83"/>
      <c r="K318" s="167"/>
      <c r="L318" s="505">
        <v>0</v>
      </c>
      <c r="M318" s="168"/>
      <c r="N318" s="169"/>
      <c r="O318" s="170"/>
      <c r="P318" s="486">
        <v>0</v>
      </c>
      <c r="Q318" s="516">
        <v>0</v>
      </c>
      <c r="R318" s="521" t="s">
        <v>559</v>
      </c>
      <c r="S318" s="522" t="s">
        <v>560</v>
      </c>
      <c r="T318" s="523" t="s">
        <v>298</v>
      </c>
    </row>
    <row r="319" spans="1:20" ht="12.75" outlineLevel="1">
      <c r="A319" s="520" t="s">
        <v>357</v>
      </c>
      <c r="B319" s="2" t="s">
        <v>28</v>
      </c>
      <c r="C319" s="514">
        <v>1</v>
      </c>
      <c r="D319" s="514">
        <v>0</v>
      </c>
      <c r="E319" s="221" t="s">
        <v>31</v>
      </c>
      <c r="F319" s="515">
        <v>0</v>
      </c>
      <c r="G319" s="515">
        <v>0</v>
      </c>
      <c r="H319" s="165"/>
      <c r="I319" s="166"/>
      <c r="J319" s="83"/>
      <c r="K319" s="167"/>
      <c r="L319" s="505">
        <v>0</v>
      </c>
      <c r="M319" s="168"/>
      <c r="N319" s="169"/>
      <c r="O319" s="170"/>
      <c r="P319" s="486">
        <v>0</v>
      </c>
      <c r="Q319" s="516">
        <v>0</v>
      </c>
      <c r="R319" s="521" t="s">
        <v>561</v>
      </c>
      <c r="S319" s="522" t="s">
        <v>560</v>
      </c>
      <c r="T319" s="523" t="s">
        <v>298</v>
      </c>
    </row>
    <row r="320" spans="1:20" ht="12.75" outlineLevel="1">
      <c r="A320" s="520" t="s">
        <v>592</v>
      </c>
      <c r="B320" s="2" t="s">
        <v>28</v>
      </c>
      <c r="C320" s="514">
        <v>1</v>
      </c>
      <c r="D320" s="514">
        <v>0</v>
      </c>
      <c r="E320" s="221" t="s">
        <v>31</v>
      </c>
      <c r="F320" s="515">
        <v>0</v>
      </c>
      <c r="G320" s="515">
        <v>0</v>
      </c>
      <c r="H320" s="165"/>
      <c r="I320" s="166"/>
      <c r="J320" s="83"/>
      <c r="K320" s="167"/>
      <c r="L320" s="505">
        <v>0</v>
      </c>
      <c r="M320" s="168"/>
      <c r="N320" s="169"/>
      <c r="O320" s="170"/>
      <c r="P320" s="486">
        <v>0</v>
      </c>
      <c r="Q320" s="516">
        <v>0</v>
      </c>
      <c r="R320" s="517" t="s">
        <v>593</v>
      </c>
      <c r="S320" s="518" t="s">
        <v>595</v>
      </c>
      <c r="T320" s="523" t="s">
        <v>290</v>
      </c>
    </row>
    <row r="321" spans="1:20" s="275" customFormat="1" ht="5.25" customHeight="1" outlineLevel="1">
      <c r="A321" s="300"/>
      <c r="B321" s="4"/>
      <c r="C321" s="479"/>
      <c r="D321" s="479"/>
      <c r="E321" s="225"/>
      <c r="F321" s="133"/>
      <c r="G321" s="133"/>
      <c r="H321" s="5"/>
      <c r="I321" s="5"/>
      <c r="J321" s="109"/>
      <c r="K321" s="133"/>
      <c r="L321" s="105"/>
      <c r="M321" s="66"/>
      <c r="N321" s="9"/>
      <c r="O321" s="105"/>
      <c r="P321" s="133"/>
      <c r="Q321" s="354"/>
      <c r="R321" s="133"/>
      <c r="S321" s="396"/>
      <c r="T321" s="364"/>
    </row>
    <row r="322" spans="1:20" s="273" customFormat="1" ht="12.75" outlineLevel="2">
      <c r="A322" s="298"/>
      <c r="B322" s="30" t="s">
        <v>38</v>
      </c>
      <c r="C322" s="480"/>
      <c r="D322" s="480"/>
      <c r="E322" s="231" t="s">
        <v>151</v>
      </c>
      <c r="F322" s="126"/>
      <c r="G322" s="126"/>
      <c r="H322" s="29" t="s">
        <v>31</v>
      </c>
      <c r="I322" s="91"/>
      <c r="J322" s="70"/>
      <c r="K322" s="126"/>
      <c r="L322" s="97"/>
      <c r="M322" s="29"/>
      <c r="N322" s="27"/>
      <c r="O322" s="97"/>
      <c r="P322" s="126" t="s">
        <v>107</v>
      </c>
      <c r="Q322" s="91" t="s">
        <v>108</v>
      </c>
      <c r="R322" s="126"/>
      <c r="S322" s="397"/>
      <c r="T322" s="365"/>
    </row>
    <row r="323" spans="1:20" s="276" customFormat="1" ht="12.75" outlineLevel="2">
      <c r="A323" s="304"/>
      <c r="B323" s="40"/>
      <c r="C323" s="481"/>
      <c r="D323" s="481"/>
      <c r="E323" s="227" t="s">
        <v>152</v>
      </c>
      <c r="F323" s="129"/>
      <c r="G323" s="129"/>
      <c r="H323" s="26" t="s">
        <v>31</v>
      </c>
      <c r="I323" s="93"/>
      <c r="J323" s="74"/>
      <c r="K323" s="129"/>
      <c r="L323" s="101"/>
      <c r="M323" s="26"/>
      <c r="N323" s="14"/>
      <c r="O323" s="101"/>
      <c r="P323" s="156">
        <f>IF(P325&gt;0,P324/P325,0)</f>
        <v>0</v>
      </c>
      <c r="Q323" s="355">
        <f>IF(Q325&gt;0,Q324/Q325,0)</f>
        <v>0</v>
      </c>
      <c r="R323" s="127"/>
      <c r="S323" s="101"/>
      <c r="T323" s="129"/>
    </row>
    <row r="324" spans="1:20" s="276" customFormat="1" ht="12.75" outlineLevel="2">
      <c r="A324" s="304"/>
      <c r="B324" s="40"/>
      <c r="C324" s="481"/>
      <c r="D324" s="481"/>
      <c r="E324" s="227" t="s">
        <v>173</v>
      </c>
      <c r="F324" s="129"/>
      <c r="G324" s="129"/>
      <c r="H324" s="26"/>
      <c r="I324" s="93"/>
      <c r="J324" s="74"/>
      <c r="K324" s="129"/>
      <c r="L324" s="101"/>
      <c r="M324" s="26"/>
      <c r="N324" s="14"/>
      <c r="O324" s="101"/>
      <c r="P324" s="156">
        <f>P327</f>
        <v>0</v>
      </c>
      <c r="Q324" s="356">
        <f>Q327</f>
        <v>0</v>
      </c>
      <c r="R324" s="156"/>
      <c r="S324" s="101"/>
      <c r="T324" s="129"/>
    </row>
    <row r="325" spans="1:20" s="276" customFormat="1" ht="12.75" outlineLevel="2">
      <c r="A325" s="304"/>
      <c r="B325" s="40"/>
      <c r="C325" s="481"/>
      <c r="D325" s="481"/>
      <c r="E325" s="227" t="s">
        <v>174</v>
      </c>
      <c r="F325" s="129"/>
      <c r="G325" s="129"/>
      <c r="H325" s="26"/>
      <c r="I325" s="93"/>
      <c r="J325" s="74"/>
      <c r="K325" s="129"/>
      <c r="L325" s="101"/>
      <c r="M325" s="26"/>
      <c r="N325" s="14"/>
      <c r="O325" s="101"/>
      <c r="P325" s="156">
        <f>$D327</f>
        <v>0</v>
      </c>
      <c r="Q325" s="356">
        <f>$D327</f>
        <v>0</v>
      </c>
      <c r="R325" s="156"/>
      <c r="S325" s="101"/>
      <c r="T325" s="129"/>
    </row>
    <row r="326" spans="1:20" s="280" customFormat="1" ht="12.75" outlineLevel="3">
      <c r="A326" s="309"/>
      <c r="B326" s="32"/>
      <c r="C326" s="482" t="s">
        <v>127</v>
      </c>
      <c r="D326" s="482" t="s">
        <v>191</v>
      </c>
      <c r="E326" s="232" t="s">
        <v>148</v>
      </c>
      <c r="F326" s="187" t="s">
        <v>195</v>
      </c>
      <c r="G326" s="187" t="s">
        <v>196</v>
      </c>
      <c r="H326" s="184" t="s">
        <v>31</v>
      </c>
      <c r="I326" s="185"/>
      <c r="J326" s="193"/>
      <c r="K326" s="188"/>
      <c r="L326" s="191" t="s">
        <v>192</v>
      </c>
      <c r="M326" s="184"/>
      <c r="N326" s="189"/>
      <c r="O326" s="176"/>
      <c r="P326" s="188" t="s">
        <v>109</v>
      </c>
      <c r="Q326" s="185" t="s">
        <v>110</v>
      </c>
      <c r="R326" s="188"/>
      <c r="S326" s="398"/>
      <c r="T326" s="375"/>
    </row>
    <row r="327" spans="1:20" s="275" customFormat="1" ht="12.75" outlineLevel="3">
      <c r="A327" s="306"/>
      <c r="B327" s="41"/>
      <c r="C327" s="483">
        <f>SUM(C328:C331)</f>
        <v>2</v>
      </c>
      <c r="D327" s="483">
        <f>SUM(D328:D331)</f>
        <v>0</v>
      </c>
      <c r="E327" s="232" t="s">
        <v>149</v>
      </c>
      <c r="F327" s="131">
        <f>SUM(F328:F331)</f>
        <v>2</v>
      </c>
      <c r="G327" s="131">
        <f>SUM(G328:G331)</f>
        <v>0</v>
      </c>
      <c r="H327" s="18" t="s">
        <v>31</v>
      </c>
      <c r="I327" s="94"/>
      <c r="J327" s="82"/>
      <c r="K327" s="131"/>
      <c r="L327" s="103">
        <f>SUM(L328:L331)</f>
        <v>2</v>
      </c>
      <c r="M327" s="18"/>
      <c r="N327" s="8"/>
      <c r="O327" s="103"/>
      <c r="P327" s="131">
        <f>SUM(P328:P331)</f>
        <v>0</v>
      </c>
      <c r="Q327" s="94">
        <f>SUM(Q328:Q331)</f>
        <v>0</v>
      </c>
      <c r="R327" s="131"/>
      <c r="S327" s="399"/>
      <c r="T327" s="376"/>
    </row>
    <row r="328" spans="1:20" s="278" customFormat="1" ht="6.75" customHeight="1" outlineLevel="2">
      <c r="A328" s="310"/>
      <c r="B328" s="44"/>
      <c r="C328" s="484"/>
      <c r="D328" s="484"/>
      <c r="E328" s="222"/>
      <c r="F328" s="125"/>
      <c r="G328" s="125"/>
      <c r="H328" s="45"/>
      <c r="I328" s="45"/>
      <c r="J328" s="112"/>
      <c r="K328" s="136"/>
      <c r="L328" s="96"/>
      <c r="M328" s="61"/>
      <c r="N328" s="46"/>
      <c r="O328" s="96"/>
      <c r="P328" s="125"/>
      <c r="Q328" s="360"/>
      <c r="R328" s="125"/>
      <c r="S328" s="400"/>
      <c r="T328" s="366"/>
    </row>
    <row r="329" spans="1:20" ht="12.75" outlineLevel="1">
      <c r="A329" s="513" t="s">
        <v>322</v>
      </c>
      <c r="B329" s="2" t="s">
        <v>30</v>
      </c>
      <c r="C329" s="514">
        <v>1</v>
      </c>
      <c r="D329" s="514">
        <v>0</v>
      </c>
      <c r="E329" s="221" t="s">
        <v>31</v>
      </c>
      <c r="F329" s="437">
        <v>1</v>
      </c>
      <c r="G329" s="437">
        <v>0</v>
      </c>
      <c r="H329" s="165"/>
      <c r="I329" s="166"/>
      <c r="J329" s="83"/>
      <c r="K329" s="167"/>
      <c r="L329" s="452">
        <v>1</v>
      </c>
      <c r="M329" s="168"/>
      <c r="N329" s="169"/>
      <c r="O329" s="170"/>
      <c r="P329" s="486">
        <v>0</v>
      </c>
      <c r="Q329" s="452">
        <v>0</v>
      </c>
      <c r="R329" s="517" t="s">
        <v>554</v>
      </c>
      <c r="S329" s="518" t="s">
        <v>556</v>
      </c>
      <c r="T329" s="523" t="s">
        <v>277</v>
      </c>
    </row>
    <row r="330" spans="1:20" ht="12.75" outlineLevel="1">
      <c r="A330" s="513" t="s">
        <v>571</v>
      </c>
      <c r="B330" s="2" t="s">
        <v>30</v>
      </c>
      <c r="C330" s="514">
        <v>1</v>
      </c>
      <c r="D330" s="514">
        <v>0</v>
      </c>
      <c r="E330" s="221" t="s">
        <v>31</v>
      </c>
      <c r="F330" s="437">
        <v>1</v>
      </c>
      <c r="G330" s="437">
        <v>0</v>
      </c>
      <c r="H330" s="165"/>
      <c r="I330" s="166"/>
      <c r="J330" s="83"/>
      <c r="K330" s="167"/>
      <c r="L330" s="452">
        <v>1</v>
      </c>
      <c r="M330" s="168"/>
      <c r="N330" s="169"/>
      <c r="O330" s="170"/>
      <c r="P330" s="486">
        <v>0</v>
      </c>
      <c r="Q330" s="452">
        <v>0</v>
      </c>
      <c r="R330" s="517" t="s">
        <v>573</v>
      </c>
      <c r="S330" s="518" t="s">
        <v>574</v>
      </c>
      <c r="T330" s="523" t="s">
        <v>277</v>
      </c>
    </row>
    <row r="331" spans="1:20" s="275" customFormat="1" ht="5.25" customHeight="1" outlineLevel="1">
      <c r="A331" s="300"/>
      <c r="B331" s="4"/>
      <c r="C331" s="479"/>
      <c r="D331" s="479"/>
      <c r="E331" s="225"/>
      <c r="F331" s="133"/>
      <c r="G331" s="133"/>
      <c r="H331" s="5"/>
      <c r="I331" s="5"/>
      <c r="J331" s="109"/>
      <c r="K331" s="133"/>
      <c r="L331" s="105"/>
      <c r="M331" s="66"/>
      <c r="N331" s="9"/>
      <c r="O331" s="105"/>
      <c r="P331" s="133"/>
      <c r="Q331" s="354"/>
      <c r="R331" s="133"/>
      <c r="S331" s="396"/>
      <c r="T331" s="364"/>
    </row>
    <row r="332" spans="1:20" s="273" customFormat="1" ht="12.75" outlineLevel="2">
      <c r="A332" s="298"/>
      <c r="B332" s="30" t="s">
        <v>39</v>
      </c>
      <c r="C332" s="480"/>
      <c r="D332" s="480"/>
      <c r="E332" s="231" t="s">
        <v>151</v>
      </c>
      <c r="F332" s="126"/>
      <c r="G332" s="126"/>
      <c r="H332" s="29" t="s">
        <v>31</v>
      </c>
      <c r="I332" s="91"/>
      <c r="J332" s="70"/>
      <c r="K332" s="126"/>
      <c r="L332" s="97"/>
      <c r="M332" s="29"/>
      <c r="N332" s="27"/>
      <c r="O332" s="97"/>
      <c r="P332" s="126" t="s">
        <v>111</v>
      </c>
      <c r="Q332" s="91" t="s">
        <v>112</v>
      </c>
      <c r="R332" s="126"/>
      <c r="S332" s="397"/>
      <c r="T332" s="365"/>
    </row>
    <row r="333" spans="1:20" s="276" customFormat="1" ht="12.75" outlineLevel="2">
      <c r="A333" s="304"/>
      <c r="B333" s="40"/>
      <c r="C333" s="481"/>
      <c r="D333" s="481"/>
      <c r="E333" s="227" t="s">
        <v>152</v>
      </c>
      <c r="F333" s="129"/>
      <c r="G333" s="129"/>
      <c r="H333" s="26" t="s">
        <v>31</v>
      </c>
      <c r="I333" s="93"/>
      <c r="J333" s="74"/>
      <c r="K333" s="129"/>
      <c r="L333" s="101"/>
      <c r="M333" s="26"/>
      <c r="N333" s="14"/>
      <c r="O333" s="101"/>
      <c r="P333" s="156">
        <f>IF(P335&gt;0,P334/P335,0)</f>
        <v>0</v>
      </c>
      <c r="Q333" s="355">
        <f>IF(Q335&gt;0,Q334/Q335,0)</f>
        <v>0</v>
      </c>
      <c r="R333" s="127"/>
      <c r="S333" s="101"/>
      <c r="T333" s="129"/>
    </row>
    <row r="334" spans="1:20" s="276" customFormat="1" ht="12.75" outlineLevel="2">
      <c r="A334" s="304"/>
      <c r="B334" s="40"/>
      <c r="C334" s="481"/>
      <c r="D334" s="481"/>
      <c r="E334" s="227" t="s">
        <v>173</v>
      </c>
      <c r="F334" s="129"/>
      <c r="G334" s="129"/>
      <c r="H334" s="26"/>
      <c r="I334" s="93"/>
      <c r="J334" s="74"/>
      <c r="K334" s="129"/>
      <c r="L334" s="101"/>
      <c r="M334" s="26"/>
      <c r="N334" s="14"/>
      <c r="O334" s="101"/>
      <c r="P334" s="156">
        <f>P337</f>
        <v>0</v>
      </c>
      <c r="Q334" s="356">
        <f>Q337</f>
        <v>0</v>
      </c>
      <c r="R334" s="156"/>
      <c r="S334" s="101"/>
      <c r="T334" s="129"/>
    </row>
    <row r="335" spans="1:20" s="276" customFormat="1" ht="12.75" outlineLevel="2">
      <c r="A335" s="304"/>
      <c r="B335" s="40"/>
      <c r="C335" s="481"/>
      <c r="D335" s="481"/>
      <c r="E335" s="227" t="s">
        <v>174</v>
      </c>
      <c r="F335" s="129"/>
      <c r="G335" s="129"/>
      <c r="H335" s="26"/>
      <c r="I335" s="93"/>
      <c r="J335" s="74"/>
      <c r="K335" s="129"/>
      <c r="L335" s="101"/>
      <c r="M335" s="26"/>
      <c r="N335" s="14"/>
      <c r="O335" s="101"/>
      <c r="P335" s="156">
        <f>$D337</f>
        <v>0</v>
      </c>
      <c r="Q335" s="356">
        <f>$D337</f>
        <v>0</v>
      </c>
      <c r="R335" s="156"/>
      <c r="S335" s="101"/>
      <c r="T335" s="129"/>
    </row>
    <row r="336" spans="1:20" s="280" customFormat="1" ht="12.75" outlineLevel="3">
      <c r="A336" s="309"/>
      <c r="B336" s="32"/>
      <c r="C336" s="482" t="s">
        <v>127</v>
      </c>
      <c r="D336" s="482" t="s">
        <v>193</v>
      </c>
      <c r="E336" s="232" t="s">
        <v>148</v>
      </c>
      <c r="F336" s="187" t="s">
        <v>197</v>
      </c>
      <c r="G336" s="187" t="s">
        <v>198</v>
      </c>
      <c r="H336" s="184" t="s">
        <v>31</v>
      </c>
      <c r="I336" s="185"/>
      <c r="J336" s="193"/>
      <c r="K336" s="188"/>
      <c r="L336" s="191" t="s">
        <v>194</v>
      </c>
      <c r="M336" s="184"/>
      <c r="N336" s="189"/>
      <c r="O336" s="176"/>
      <c r="P336" s="188" t="s">
        <v>113</v>
      </c>
      <c r="Q336" s="185" t="s">
        <v>114</v>
      </c>
      <c r="R336" s="188"/>
      <c r="S336" s="398"/>
      <c r="T336" s="375"/>
    </row>
    <row r="337" spans="1:20" s="275" customFormat="1" ht="12.75" outlineLevel="3">
      <c r="A337" s="306"/>
      <c r="B337" s="41"/>
      <c r="C337" s="483">
        <f>SUM(C338:C339)</f>
        <v>0</v>
      </c>
      <c r="D337" s="483">
        <f>SUM(D338:D339)</f>
        <v>0</v>
      </c>
      <c r="E337" s="232" t="s">
        <v>149</v>
      </c>
      <c r="F337" s="131">
        <f>SUM(F338:F339)</f>
        <v>0</v>
      </c>
      <c r="G337" s="131">
        <f>SUM(G338:G339)</f>
        <v>0</v>
      </c>
      <c r="H337" s="18" t="s">
        <v>31</v>
      </c>
      <c r="I337" s="94"/>
      <c r="J337" s="82"/>
      <c r="K337" s="131"/>
      <c r="L337" s="103">
        <f>SUM(L338:L339)</f>
        <v>0</v>
      </c>
      <c r="M337" s="18"/>
      <c r="N337" s="8"/>
      <c r="O337" s="103"/>
      <c r="P337" s="131">
        <f>SUM(P338:P339)</f>
        <v>0</v>
      </c>
      <c r="Q337" s="94">
        <f>SUM(Q338:Q339)</f>
        <v>0</v>
      </c>
      <c r="R337" s="131"/>
      <c r="S337" s="399"/>
      <c r="T337" s="376"/>
    </row>
    <row r="338" spans="1:20" s="278" customFormat="1" ht="6.75" customHeight="1" outlineLevel="2">
      <c r="A338" s="310"/>
      <c r="B338" s="44"/>
      <c r="C338" s="484"/>
      <c r="D338" s="484"/>
      <c r="E338" s="222"/>
      <c r="F338" s="125"/>
      <c r="G338" s="125"/>
      <c r="H338" s="45"/>
      <c r="I338" s="45"/>
      <c r="J338" s="112"/>
      <c r="K338" s="136"/>
      <c r="L338" s="96"/>
      <c r="M338" s="61"/>
      <c r="N338" s="46"/>
      <c r="O338" s="96"/>
      <c r="P338" s="125"/>
      <c r="Q338" s="360"/>
      <c r="R338" s="125"/>
      <c r="S338" s="400"/>
      <c r="T338" s="366"/>
    </row>
    <row r="339" spans="1:20" s="275" customFormat="1" ht="5.25" customHeight="1" outlineLevel="1">
      <c r="A339" s="300"/>
      <c r="B339" s="4"/>
      <c r="C339" s="479"/>
      <c r="D339" s="479"/>
      <c r="E339" s="225"/>
      <c r="F339" s="133"/>
      <c r="G339" s="133"/>
      <c r="H339" s="5"/>
      <c r="I339" s="5"/>
      <c r="J339" s="109"/>
      <c r="K339" s="133"/>
      <c r="L339" s="105"/>
      <c r="M339" s="66"/>
      <c r="N339" s="9"/>
      <c r="O339" s="105"/>
      <c r="P339" s="133"/>
      <c r="Q339" s="354"/>
      <c r="R339" s="133"/>
      <c r="S339" s="396"/>
      <c r="T339" s="364"/>
    </row>
    <row r="340" spans="1:20" s="273" customFormat="1" ht="12.75" outlineLevel="2">
      <c r="A340" s="298"/>
      <c r="B340" s="30" t="s">
        <v>43</v>
      </c>
      <c r="C340" s="480"/>
      <c r="D340" s="480"/>
      <c r="E340" s="231" t="s">
        <v>151</v>
      </c>
      <c r="F340" s="126"/>
      <c r="G340" s="126"/>
      <c r="H340" s="29" t="s">
        <v>31</v>
      </c>
      <c r="I340" s="91"/>
      <c r="J340" s="70"/>
      <c r="K340" s="126"/>
      <c r="L340" s="97"/>
      <c r="M340" s="29"/>
      <c r="N340" s="27"/>
      <c r="O340" s="97"/>
      <c r="P340" s="126" t="s">
        <v>115</v>
      </c>
      <c r="Q340" s="91" t="s">
        <v>116</v>
      </c>
      <c r="R340" s="126"/>
      <c r="S340" s="397"/>
      <c r="T340" s="365"/>
    </row>
    <row r="341" spans="1:20" s="276" customFormat="1" ht="12.75" outlineLevel="2">
      <c r="A341" s="304"/>
      <c r="B341" s="40"/>
      <c r="C341" s="481"/>
      <c r="D341" s="481"/>
      <c r="E341" s="227" t="s">
        <v>152</v>
      </c>
      <c r="F341" s="129"/>
      <c r="G341" s="129"/>
      <c r="H341" s="26" t="s">
        <v>31</v>
      </c>
      <c r="I341" s="93"/>
      <c r="J341" s="74"/>
      <c r="K341" s="129"/>
      <c r="L341" s="101"/>
      <c r="M341" s="26"/>
      <c r="N341" s="14"/>
      <c r="O341" s="101"/>
      <c r="P341" s="156">
        <f>IF($D345&gt;0,P345/$D345,0)</f>
        <v>0</v>
      </c>
      <c r="Q341" s="361">
        <f>IF($D345&gt;0,Q345/$D345,0)</f>
        <v>0</v>
      </c>
      <c r="R341" s="127"/>
      <c r="S341" s="101"/>
      <c r="T341" s="129"/>
    </row>
    <row r="342" spans="1:20" s="276" customFormat="1" ht="12.75" outlineLevel="2">
      <c r="A342" s="304"/>
      <c r="B342" s="40"/>
      <c r="C342" s="481"/>
      <c r="D342" s="481"/>
      <c r="E342" s="227" t="s">
        <v>173</v>
      </c>
      <c r="F342" s="129"/>
      <c r="G342" s="129"/>
      <c r="H342" s="26"/>
      <c r="I342" s="93"/>
      <c r="J342" s="74"/>
      <c r="K342" s="129"/>
      <c r="L342" s="101"/>
      <c r="M342" s="26"/>
      <c r="N342" s="14"/>
      <c r="O342" s="101"/>
      <c r="P342" s="156">
        <f>P345</f>
        <v>0</v>
      </c>
      <c r="Q342" s="356">
        <f>Q345</f>
        <v>0</v>
      </c>
      <c r="R342" s="156"/>
      <c r="S342" s="101"/>
      <c r="T342" s="129"/>
    </row>
    <row r="343" spans="1:20" s="276" customFormat="1" ht="12.75" outlineLevel="2">
      <c r="A343" s="304"/>
      <c r="B343" s="40"/>
      <c r="C343" s="481"/>
      <c r="D343" s="481"/>
      <c r="E343" s="227" t="s">
        <v>174</v>
      </c>
      <c r="F343" s="129"/>
      <c r="G343" s="129"/>
      <c r="H343" s="26"/>
      <c r="I343" s="93"/>
      <c r="J343" s="74"/>
      <c r="K343" s="129"/>
      <c r="L343" s="101"/>
      <c r="M343" s="26"/>
      <c r="N343" s="14"/>
      <c r="O343" s="101"/>
      <c r="P343" s="156">
        <f>$D345</f>
        <v>0</v>
      </c>
      <c r="Q343" s="356">
        <f>$D345</f>
        <v>0</v>
      </c>
      <c r="R343" s="156"/>
      <c r="S343" s="101"/>
      <c r="T343" s="129"/>
    </row>
    <row r="344" spans="1:20" s="280" customFormat="1" ht="12.75" outlineLevel="3">
      <c r="A344" s="309"/>
      <c r="B344" s="32"/>
      <c r="C344" s="482" t="s">
        <v>127</v>
      </c>
      <c r="D344" s="482" t="s">
        <v>128</v>
      </c>
      <c r="E344" s="232" t="s">
        <v>148</v>
      </c>
      <c r="F344" s="187" t="s">
        <v>146</v>
      </c>
      <c r="G344" s="187" t="s">
        <v>147</v>
      </c>
      <c r="H344" s="184" t="s">
        <v>31</v>
      </c>
      <c r="I344" s="185"/>
      <c r="J344" s="193"/>
      <c r="K344" s="188"/>
      <c r="L344" s="191" t="s">
        <v>139</v>
      </c>
      <c r="M344" s="184"/>
      <c r="N344" s="189"/>
      <c r="O344" s="176"/>
      <c r="P344" s="188" t="s">
        <v>117</v>
      </c>
      <c r="Q344" s="185" t="s">
        <v>118</v>
      </c>
      <c r="R344" s="188"/>
      <c r="S344" s="398"/>
      <c r="T344" s="375"/>
    </row>
    <row r="345" spans="1:20" s="275" customFormat="1" ht="12.75" outlineLevel="3">
      <c r="A345" s="306"/>
      <c r="B345" s="41"/>
      <c r="C345" s="483">
        <f>SUM(C346:C347)</f>
        <v>0</v>
      </c>
      <c r="D345" s="483">
        <f>SUM(D346:D347)</f>
        <v>0</v>
      </c>
      <c r="E345" s="232" t="s">
        <v>149</v>
      </c>
      <c r="F345" s="131">
        <f>SUM(F346:F347)</f>
        <v>0</v>
      </c>
      <c r="G345" s="131">
        <f>SUM(G346:G347)</f>
        <v>0</v>
      </c>
      <c r="H345" s="18" t="s">
        <v>31</v>
      </c>
      <c r="I345" s="94"/>
      <c r="J345" s="82"/>
      <c r="K345" s="131"/>
      <c r="L345" s="103">
        <f>SUM(L346:L347)</f>
        <v>0</v>
      </c>
      <c r="M345" s="18"/>
      <c r="N345" s="8"/>
      <c r="O345" s="103"/>
      <c r="P345" s="131">
        <f>SUM(P346:P347)</f>
        <v>0</v>
      </c>
      <c r="Q345" s="94">
        <f>SUM(Q346:Q347)</f>
        <v>0</v>
      </c>
      <c r="R345" s="131"/>
      <c r="S345" s="399"/>
      <c r="T345" s="376"/>
    </row>
    <row r="346" spans="1:20" s="278" customFormat="1" ht="6.75" customHeight="1" outlineLevel="2">
      <c r="A346" s="310"/>
      <c r="B346" s="44"/>
      <c r="C346" s="484"/>
      <c r="D346" s="484"/>
      <c r="E346" s="222"/>
      <c r="F346" s="125"/>
      <c r="G346" s="125"/>
      <c r="H346" s="45"/>
      <c r="I346" s="45"/>
      <c r="J346" s="112"/>
      <c r="K346" s="136"/>
      <c r="L346" s="96"/>
      <c r="M346" s="61"/>
      <c r="N346" s="46"/>
      <c r="O346" s="96"/>
      <c r="P346" s="125"/>
      <c r="Q346" s="360"/>
      <c r="R346" s="125"/>
      <c r="S346" s="400"/>
      <c r="T346" s="366"/>
    </row>
    <row r="347" spans="1:22" s="275" customFormat="1" ht="5.25" customHeight="1" outlineLevel="1">
      <c r="A347" s="300"/>
      <c r="B347" s="4"/>
      <c r="C347" s="498"/>
      <c r="D347" s="479"/>
      <c r="E347" s="225"/>
      <c r="F347" s="133"/>
      <c r="G347" s="133"/>
      <c r="H347" s="5"/>
      <c r="I347" s="5"/>
      <c r="J347" s="109"/>
      <c r="K347" s="133"/>
      <c r="L347" s="105"/>
      <c r="M347" s="66"/>
      <c r="N347" s="9"/>
      <c r="O347" s="105"/>
      <c r="P347" s="133"/>
      <c r="Q347" s="354"/>
      <c r="R347" s="133"/>
      <c r="S347" s="396"/>
      <c r="T347" s="364"/>
      <c r="V347" s="280"/>
    </row>
    <row r="348" spans="1:22" s="273" customFormat="1" ht="12.75" outlineLevel="2">
      <c r="A348" s="298"/>
      <c r="B348" s="30" t="s">
        <v>168</v>
      </c>
      <c r="C348" s="494"/>
      <c r="D348" s="480"/>
      <c r="E348" s="223"/>
      <c r="F348" s="126"/>
      <c r="G348" s="126"/>
      <c r="H348" s="29" t="s">
        <v>31</v>
      </c>
      <c r="I348" s="91"/>
      <c r="J348" s="70"/>
      <c r="K348" s="126"/>
      <c r="L348" s="97"/>
      <c r="M348" s="29"/>
      <c r="N348" s="27"/>
      <c r="O348" s="97"/>
      <c r="P348" s="126"/>
      <c r="Q348" s="91"/>
      <c r="R348" s="126"/>
      <c r="S348" s="397"/>
      <c r="T348" s="365"/>
      <c r="V348" s="280"/>
    </row>
    <row r="349" spans="1:20" s="280" customFormat="1" ht="12.75" outlineLevel="2">
      <c r="A349" s="309"/>
      <c r="B349" s="32"/>
      <c r="C349" s="495" t="s">
        <v>190</v>
      </c>
      <c r="D349" s="482"/>
      <c r="E349" s="229" t="s">
        <v>148</v>
      </c>
      <c r="F349" s="187" t="s">
        <v>169</v>
      </c>
      <c r="G349" s="187" t="s">
        <v>170</v>
      </c>
      <c r="H349" s="184" t="s">
        <v>31</v>
      </c>
      <c r="I349" s="185"/>
      <c r="J349" s="193"/>
      <c r="K349" s="188"/>
      <c r="L349" s="191" t="s">
        <v>171</v>
      </c>
      <c r="M349" s="184"/>
      <c r="N349" s="189"/>
      <c r="O349" s="176"/>
      <c r="P349" s="188"/>
      <c r="Q349" s="185"/>
      <c r="R349" s="188"/>
      <c r="S349" s="398"/>
      <c r="T349" s="375"/>
    </row>
    <row r="350" spans="1:22" s="275" customFormat="1" ht="12.75" outlineLevel="2">
      <c r="A350" s="306"/>
      <c r="B350" s="41"/>
      <c r="C350" s="496">
        <f>SUM(C351:C354)</f>
        <v>2</v>
      </c>
      <c r="D350" s="483"/>
      <c r="E350" s="229" t="s">
        <v>149</v>
      </c>
      <c r="F350" s="103">
        <f>SUM(F351:F354)</f>
        <v>0</v>
      </c>
      <c r="G350" s="103">
        <f>SUM(G351:G354)</f>
        <v>0</v>
      </c>
      <c r="H350" s="18" t="s">
        <v>31</v>
      </c>
      <c r="I350" s="94"/>
      <c r="J350" s="82"/>
      <c r="K350" s="131"/>
      <c r="L350" s="103">
        <f>SUM(L351:L354)</f>
        <v>0</v>
      </c>
      <c r="M350" s="18"/>
      <c r="N350" s="8"/>
      <c r="O350" s="103"/>
      <c r="P350" s="131"/>
      <c r="Q350" s="94"/>
      <c r="R350" s="131"/>
      <c r="S350" s="399"/>
      <c r="T350" s="376"/>
      <c r="V350" s="280"/>
    </row>
    <row r="351" spans="1:22" s="272" customFormat="1" ht="6.75" customHeight="1" outlineLevel="2">
      <c r="A351" s="297"/>
      <c r="B351" s="195"/>
      <c r="C351" s="497"/>
      <c r="D351" s="485"/>
      <c r="E351" s="222"/>
      <c r="F351" s="197"/>
      <c r="G351" s="197"/>
      <c r="H351" s="238"/>
      <c r="I351" s="238"/>
      <c r="J351" s="239"/>
      <c r="K351" s="240"/>
      <c r="L351" s="200"/>
      <c r="M351" s="201"/>
      <c r="N351" s="202"/>
      <c r="O351" s="200"/>
      <c r="P351" s="197"/>
      <c r="Q351" s="362"/>
      <c r="R351" s="197"/>
      <c r="S351" s="402"/>
      <c r="T351" s="368"/>
      <c r="V351" s="280"/>
    </row>
    <row r="352" spans="1:22" s="284" customFormat="1" ht="12.75" outlineLevel="1">
      <c r="A352" s="513" t="s">
        <v>322</v>
      </c>
      <c r="B352" s="241" t="s">
        <v>199</v>
      </c>
      <c r="C352" s="478">
        <v>1</v>
      </c>
      <c r="D352" s="493"/>
      <c r="E352" s="230" t="s">
        <v>31</v>
      </c>
      <c r="F352" s="437">
        <v>0</v>
      </c>
      <c r="G352" s="437">
        <v>0</v>
      </c>
      <c r="H352" s="242"/>
      <c r="I352" s="243"/>
      <c r="J352" s="244"/>
      <c r="K352" s="245"/>
      <c r="L352" s="452">
        <v>0</v>
      </c>
      <c r="M352" s="246"/>
      <c r="N352" s="247"/>
      <c r="O352" s="154"/>
      <c r="P352" s="248"/>
      <c r="Q352" s="373"/>
      <c r="R352" s="524" t="s">
        <v>557</v>
      </c>
      <c r="S352" s="392"/>
      <c r="T352" s="519" t="s">
        <v>272</v>
      </c>
      <c r="V352" s="281"/>
    </row>
    <row r="353" spans="1:22" s="284" customFormat="1" ht="12.75" outlineLevel="1">
      <c r="A353" s="513" t="s">
        <v>322</v>
      </c>
      <c r="B353" s="241" t="s">
        <v>199</v>
      </c>
      <c r="C353" s="478">
        <v>1</v>
      </c>
      <c r="D353" s="493"/>
      <c r="E353" s="230" t="s">
        <v>31</v>
      </c>
      <c r="F353" s="437">
        <v>0</v>
      </c>
      <c r="G353" s="437">
        <v>0</v>
      </c>
      <c r="H353" s="242"/>
      <c r="I353" s="243"/>
      <c r="J353" s="244"/>
      <c r="K353" s="245"/>
      <c r="L353" s="452">
        <v>0</v>
      </c>
      <c r="M353" s="246"/>
      <c r="N353" s="247"/>
      <c r="O353" s="154"/>
      <c r="P353" s="248"/>
      <c r="Q353" s="373"/>
      <c r="R353" s="524" t="s">
        <v>558</v>
      </c>
      <c r="S353" s="392"/>
      <c r="T353" s="519" t="s">
        <v>272</v>
      </c>
      <c r="V353" s="281"/>
    </row>
    <row r="354" spans="1:22" s="283" customFormat="1" ht="9.75" customHeight="1" thickBot="1">
      <c r="A354" s="313"/>
      <c r="B354" s="314"/>
      <c r="C354" s="314"/>
      <c r="D354" s="315"/>
      <c r="E354" s="316"/>
      <c r="F354" s="317"/>
      <c r="G354" s="317"/>
      <c r="H354" s="318"/>
      <c r="I354" s="318"/>
      <c r="J354" s="319"/>
      <c r="K354" s="317"/>
      <c r="L354" s="320"/>
      <c r="M354" s="321"/>
      <c r="N354" s="322"/>
      <c r="O354" s="320"/>
      <c r="P354" s="317"/>
      <c r="Q354" s="374"/>
      <c r="R354" s="389"/>
      <c r="S354" s="403"/>
      <c r="T354" s="369"/>
      <c r="V354" s="377"/>
    </row>
    <row r="355" spans="1:22" s="264" customFormat="1" ht="12.75">
      <c r="A355" s="23"/>
      <c r="B355" s="23"/>
      <c r="C355" s="23"/>
      <c r="D355" s="23"/>
      <c r="E355" s="263"/>
      <c r="V355" s="377"/>
    </row>
    <row r="356" spans="1:21" ht="12.75">
      <c r="A356"/>
      <c r="B356" s="42"/>
      <c r="C356"/>
      <c r="D356"/>
      <c r="U356" s="280"/>
    </row>
    <row r="357" ht="13.5" thickBot="1">
      <c r="U357" s="280"/>
    </row>
    <row r="358" spans="1:21" ht="12.75">
      <c r="A358" s="421" t="s">
        <v>246</v>
      </c>
      <c r="B358" s="419" t="s">
        <v>203</v>
      </c>
      <c r="C358" s="405"/>
      <c r="D358" s="405"/>
      <c r="E358" s="406"/>
      <c r="F358" s="265"/>
      <c r="U358" s="280"/>
    </row>
    <row r="359" spans="1:21" ht="12.75">
      <c r="A359" s="422"/>
      <c r="B359" s="410"/>
      <c r="C359" s="404"/>
      <c r="D359" s="404"/>
      <c r="E359" s="407"/>
      <c r="F359" s="265"/>
      <c r="U359" s="280"/>
    </row>
    <row r="360" spans="1:21" ht="12.75">
      <c r="A360" s="422">
        <v>0</v>
      </c>
      <c r="B360" s="416" t="s">
        <v>247</v>
      </c>
      <c r="C360" s="404"/>
      <c r="D360" s="404"/>
      <c r="E360" s="407"/>
      <c r="F360" s="265"/>
      <c r="U360" s="280"/>
    </row>
    <row r="361" spans="1:21" ht="12.75">
      <c r="A361" s="422"/>
      <c r="B361" s="410"/>
      <c r="C361" s="404"/>
      <c r="D361" s="404"/>
      <c r="E361" s="407"/>
      <c r="F361" s="265"/>
      <c r="U361" s="280"/>
    </row>
    <row r="362" spans="1:21" ht="12.75">
      <c r="A362" s="422"/>
      <c r="B362" s="411" t="s">
        <v>217</v>
      </c>
      <c r="C362" s="404"/>
      <c r="D362" s="404"/>
      <c r="E362" s="407"/>
      <c r="F362" s="265"/>
      <c r="U362" s="280"/>
    </row>
    <row r="363" spans="1:21" ht="12.75">
      <c r="A363" s="422" t="s">
        <v>272</v>
      </c>
      <c r="B363" s="412" t="s">
        <v>204</v>
      </c>
      <c r="C363" s="404"/>
      <c r="D363" s="404"/>
      <c r="E363" s="407"/>
      <c r="F363" s="265"/>
      <c r="U363" s="280"/>
    </row>
    <row r="364" spans="1:21" ht="12.75">
      <c r="A364" s="422" t="s">
        <v>273</v>
      </c>
      <c r="B364" s="413" t="s">
        <v>205</v>
      </c>
      <c r="C364" s="404"/>
      <c r="D364" s="404"/>
      <c r="E364" s="407"/>
      <c r="F364" s="265"/>
      <c r="U364" s="280"/>
    </row>
    <row r="365" spans="1:21" ht="12.75">
      <c r="A365" s="422" t="s">
        <v>274</v>
      </c>
      <c r="B365" s="413" t="s">
        <v>206</v>
      </c>
      <c r="C365" s="404"/>
      <c r="D365" s="404"/>
      <c r="E365" s="407"/>
      <c r="F365" s="265"/>
      <c r="U365" s="280"/>
    </row>
    <row r="366" spans="1:21" ht="12.75">
      <c r="A366" s="422" t="s">
        <v>275</v>
      </c>
      <c r="B366" s="413" t="s">
        <v>207</v>
      </c>
      <c r="C366" s="404"/>
      <c r="D366" s="404"/>
      <c r="E366" s="407"/>
      <c r="F366" s="265"/>
      <c r="U366" s="280"/>
    </row>
    <row r="367" spans="1:21" ht="12.75">
      <c r="A367" s="422" t="s">
        <v>276</v>
      </c>
      <c r="B367" s="412" t="s">
        <v>208</v>
      </c>
      <c r="C367" s="404"/>
      <c r="D367" s="404"/>
      <c r="E367" s="407"/>
      <c r="F367" s="265"/>
      <c r="U367" s="280"/>
    </row>
    <row r="368" spans="1:21" ht="12.75">
      <c r="A368" s="422" t="s">
        <v>277</v>
      </c>
      <c r="B368" s="412" t="s">
        <v>209</v>
      </c>
      <c r="C368" s="404"/>
      <c r="D368" s="404"/>
      <c r="E368" s="407"/>
      <c r="F368" s="265"/>
      <c r="U368" s="280"/>
    </row>
    <row r="369" spans="1:21" ht="12.75">
      <c r="A369" s="422" t="s">
        <v>278</v>
      </c>
      <c r="B369" s="414" t="s">
        <v>210</v>
      </c>
      <c r="C369" s="404"/>
      <c r="D369" s="404"/>
      <c r="E369" s="407"/>
      <c r="F369" s="265"/>
      <c r="U369" s="280"/>
    </row>
    <row r="370" spans="1:21" ht="12.75">
      <c r="A370" s="422" t="s">
        <v>279</v>
      </c>
      <c r="B370" s="413" t="s">
        <v>211</v>
      </c>
      <c r="C370" s="404"/>
      <c r="D370" s="404"/>
      <c r="E370" s="407"/>
      <c r="F370" s="265"/>
      <c r="U370" s="280"/>
    </row>
    <row r="371" spans="1:21" ht="12.75">
      <c r="A371" s="422" t="s">
        <v>280</v>
      </c>
      <c r="B371" s="413" t="s">
        <v>212</v>
      </c>
      <c r="C371" s="404"/>
      <c r="D371" s="404"/>
      <c r="E371" s="407"/>
      <c r="F371" s="265"/>
      <c r="U371" s="280"/>
    </row>
    <row r="372" spans="1:21" ht="12.75">
      <c r="A372" s="422"/>
      <c r="B372" s="412"/>
      <c r="C372" s="404"/>
      <c r="D372" s="404"/>
      <c r="E372" s="407"/>
      <c r="F372" s="265"/>
      <c r="U372" s="280"/>
    </row>
    <row r="373" spans="1:21" ht="12.75">
      <c r="A373" s="422"/>
      <c r="B373" s="415" t="s">
        <v>218</v>
      </c>
      <c r="C373" s="404"/>
      <c r="D373" s="404"/>
      <c r="E373" s="407"/>
      <c r="F373" s="265"/>
      <c r="U373" s="280"/>
    </row>
    <row r="374" spans="1:21" ht="12.75">
      <c r="A374" s="422" t="s">
        <v>281</v>
      </c>
      <c r="B374" s="412" t="s">
        <v>213</v>
      </c>
      <c r="C374" s="404"/>
      <c r="D374" s="404"/>
      <c r="E374" s="407"/>
      <c r="F374" s="265"/>
      <c r="U374" s="280"/>
    </row>
    <row r="375" spans="1:21" ht="12.75">
      <c r="A375" s="422" t="s">
        <v>282</v>
      </c>
      <c r="B375" s="412" t="s">
        <v>214</v>
      </c>
      <c r="C375" s="404"/>
      <c r="D375" s="404"/>
      <c r="E375" s="407"/>
      <c r="F375" s="265"/>
      <c r="U375" s="280"/>
    </row>
    <row r="376" spans="1:21" ht="12.75">
      <c r="A376" s="422" t="s">
        <v>283</v>
      </c>
      <c r="B376" s="416" t="s">
        <v>215</v>
      </c>
      <c r="C376" s="404"/>
      <c r="D376" s="404"/>
      <c r="E376" s="407"/>
      <c r="F376" s="265"/>
      <c r="U376" s="280"/>
    </row>
    <row r="377" spans="1:21" ht="12.75">
      <c r="A377" s="422" t="s">
        <v>284</v>
      </c>
      <c r="B377" s="412" t="s">
        <v>216</v>
      </c>
      <c r="C377" s="404"/>
      <c r="D377" s="404"/>
      <c r="E377" s="407"/>
      <c r="F377" s="265"/>
      <c r="U377" s="280"/>
    </row>
    <row r="378" spans="1:6" ht="12.75">
      <c r="A378" s="422"/>
      <c r="B378" s="412"/>
      <c r="C378" s="404"/>
      <c r="D378" s="404"/>
      <c r="E378" s="407"/>
      <c r="F378" s="265"/>
    </row>
    <row r="379" spans="1:6" ht="12.75">
      <c r="A379" s="422"/>
      <c r="B379" s="417" t="s">
        <v>219</v>
      </c>
      <c r="C379" s="404"/>
      <c r="D379" s="404"/>
      <c r="E379" s="407"/>
      <c r="F379" s="265"/>
    </row>
    <row r="380" spans="1:6" ht="12.75">
      <c r="A380" s="422" t="s">
        <v>285</v>
      </c>
      <c r="B380" s="412" t="s">
        <v>220</v>
      </c>
      <c r="C380" s="404"/>
      <c r="D380" s="404"/>
      <c r="E380" s="407"/>
      <c r="F380" s="265"/>
    </row>
    <row r="381" spans="1:6" ht="12.75">
      <c r="A381" s="422" t="s">
        <v>286</v>
      </c>
      <c r="B381" s="418" t="s">
        <v>221</v>
      </c>
      <c r="C381" s="404"/>
      <c r="D381" s="404"/>
      <c r="E381" s="407"/>
      <c r="F381" s="265"/>
    </row>
    <row r="382" spans="1:6" ht="12.75">
      <c r="A382" s="422" t="s">
        <v>287</v>
      </c>
      <c r="B382" s="413" t="s">
        <v>222</v>
      </c>
      <c r="C382" s="404"/>
      <c r="D382" s="404"/>
      <c r="E382" s="407"/>
      <c r="F382" s="265"/>
    </row>
    <row r="383" spans="1:6" ht="12.75">
      <c r="A383" s="422" t="s">
        <v>288</v>
      </c>
      <c r="B383" s="413" t="s">
        <v>223</v>
      </c>
      <c r="C383" s="404"/>
      <c r="D383" s="404"/>
      <c r="E383" s="407"/>
      <c r="F383" s="265"/>
    </row>
    <row r="384" spans="1:6" ht="12.75">
      <c r="A384" s="422" t="s">
        <v>289</v>
      </c>
      <c r="B384" s="413" t="s">
        <v>224</v>
      </c>
      <c r="C384" s="404"/>
      <c r="D384" s="404"/>
      <c r="E384" s="407"/>
      <c r="F384" s="265"/>
    </row>
    <row r="385" spans="1:6" ht="12.75">
      <c r="A385" s="422" t="s">
        <v>290</v>
      </c>
      <c r="B385" s="412" t="s">
        <v>225</v>
      </c>
      <c r="C385" s="404"/>
      <c r="D385" s="404"/>
      <c r="E385" s="407"/>
      <c r="F385" s="265"/>
    </row>
    <row r="386" spans="1:6" ht="12.75">
      <c r="A386" s="422" t="s">
        <v>291</v>
      </c>
      <c r="B386" s="412" t="s">
        <v>226</v>
      </c>
      <c r="C386" s="404"/>
      <c r="D386" s="404"/>
      <c r="E386" s="407"/>
      <c r="F386" s="265"/>
    </row>
    <row r="387" spans="1:6" ht="12.75">
      <c r="A387" s="422" t="s">
        <v>292</v>
      </c>
      <c r="B387" s="412" t="s">
        <v>227</v>
      </c>
      <c r="C387" s="404"/>
      <c r="D387" s="404"/>
      <c r="E387" s="407"/>
      <c r="F387" s="265"/>
    </row>
    <row r="388" spans="1:6" ht="12.75">
      <c r="A388" s="422" t="s">
        <v>293</v>
      </c>
      <c r="B388" s="412" t="s">
        <v>228</v>
      </c>
      <c r="C388" s="404"/>
      <c r="D388" s="404"/>
      <c r="E388" s="407"/>
      <c r="F388" s="265"/>
    </row>
    <row r="389" spans="1:6" ht="12.75">
      <c r="A389" s="422" t="s">
        <v>294</v>
      </c>
      <c r="B389" s="412" t="s">
        <v>229</v>
      </c>
      <c r="C389" s="404"/>
      <c r="D389" s="404"/>
      <c r="E389" s="407"/>
      <c r="F389" s="265"/>
    </row>
    <row r="390" spans="1:6" ht="12.75">
      <c r="A390" s="422" t="s">
        <v>295</v>
      </c>
      <c r="B390" s="412" t="s">
        <v>230</v>
      </c>
      <c r="C390" s="404"/>
      <c r="D390" s="404"/>
      <c r="E390" s="407"/>
      <c r="F390" s="265"/>
    </row>
    <row r="391" spans="1:6" ht="12.75">
      <c r="A391" s="422" t="s">
        <v>296</v>
      </c>
      <c r="B391" s="413" t="s">
        <v>231</v>
      </c>
      <c r="C391" s="404"/>
      <c r="D391" s="404"/>
      <c r="E391" s="407"/>
      <c r="F391" s="265"/>
    </row>
    <row r="392" spans="1:6" ht="12.75">
      <c r="A392" s="422" t="s">
        <v>297</v>
      </c>
      <c r="B392" s="413" t="s">
        <v>232</v>
      </c>
      <c r="C392" s="404"/>
      <c r="D392" s="404"/>
      <c r="E392" s="407"/>
      <c r="F392" s="265"/>
    </row>
    <row r="393" spans="1:6" ht="12.75">
      <c r="A393" s="422" t="s">
        <v>298</v>
      </c>
      <c r="B393" s="413" t="s">
        <v>233</v>
      </c>
      <c r="C393" s="404"/>
      <c r="D393" s="404"/>
      <c r="E393" s="407"/>
      <c r="F393" s="265"/>
    </row>
    <row r="394" spans="1:6" ht="12.75">
      <c r="A394" s="422" t="s">
        <v>299</v>
      </c>
      <c r="B394" s="412" t="s">
        <v>234</v>
      </c>
      <c r="C394" s="404"/>
      <c r="D394" s="404"/>
      <c r="E394" s="407"/>
      <c r="F394" s="265"/>
    </row>
    <row r="395" spans="1:6" ht="12.75">
      <c r="A395" s="422" t="s">
        <v>300</v>
      </c>
      <c r="B395" s="412" t="s">
        <v>235</v>
      </c>
      <c r="C395" s="404"/>
      <c r="D395" s="404"/>
      <c r="E395" s="407"/>
      <c r="F395" s="265"/>
    </row>
    <row r="396" spans="1:6" ht="12.75">
      <c r="A396" s="422" t="s">
        <v>301</v>
      </c>
      <c r="B396" s="412" t="s">
        <v>236</v>
      </c>
      <c r="C396" s="404"/>
      <c r="D396" s="404"/>
      <c r="E396" s="407"/>
      <c r="F396" s="265"/>
    </row>
    <row r="397" spans="1:6" ht="12.75">
      <c r="A397" s="422" t="s">
        <v>302</v>
      </c>
      <c r="B397" s="412" t="s">
        <v>237</v>
      </c>
      <c r="C397" s="404"/>
      <c r="D397" s="404"/>
      <c r="E397" s="407"/>
      <c r="F397" s="265"/>
    </row>
    <row r="398" spans="1:6" ht="12.75">
      <c r="A398" s="422" t="s">
        <v>303</v>
      </c>
      <c r="B398" s="412" t="s">
        <v>238</v>
      </c>
      <c r="C398" s="404"/>
      <c r="D398" s="404"/>
      <c r="E398" s="407"/>
      <c r="F398" s="265"/>
    </row>
    <row r="399" spans="1:6" ht="12.75">
      <c r="A399" s="422" t="s">
        <v>304</v>
      </c>
      <c r="B399" s="412" t="s">
        <v>239</v>
      </c>
      <c r="C399" s="404"/>
      <c r="D399" s="404"/>
      <c r="E399" s="407"/>
      <c r="F399" s="265"/>
    </row>
    <row r="400" spans="1:6" ht="13.5" thickBot="1">
      <c r="A400" s="422" t="s">
        <v>305</v>
      </c>
      <c r="B400" s="420" t="s">
        <v>240</v>
      </c>
      <c r="C400" s="408"/>
      <c r="D400" s="408"/>
      <c r="E400" s="409"/>
      <c r="F400" s="265"/>
    </row>
    <row r="401" spans="1:5" ht="12.75">
      <c r="A401"/>
      <c r="B401"/>
      <c r="C401"/>
      <c r="D401" s="265"/>
      <c r="E401" s="266"/>
    </row>
    <row r="402" spans="1:5" ht="12.75">
      <c r="A402"/>
      <c r="B402"/>
      <c r="C402"/>
      <c r="D402" s="265"/>
      <c r="E402" s="266"/>
    </row>
    <row r="403" spans="1:5" ht="12.75">
      <c r="A403"/>
      <c r="B403"/>
      <c r="C403"/>
      <c r="D403" s="265"/>
      <c r="E403" s="266"/>
    </row>
    <row r="404" spans="1:5" ht="12.75">
      <c r="A404"/>
      <c r="B404"/>
      <c r="C404"/>
      <c r="D404" s="265"/>
      <c r="E404" s="266"/>
    </row>
    <row r="405" spans="1:4" ht="12.75">
      <c r="A405"/>
      <c r="B405" s="280"/>
      <c r="C405"/>
      <c r="D405"/>
    </row>
    <row r="406" spans="1:4" ht="12.75">
      <c r="A406"/>
      <c r="B406" s="42"/>
      <c r="C406"/>
      <c r="D406"/>
    </row>
    <row r="407" spans="1:4" ht="12.75">
      <c r="A407"/>
      <c r="B407" s="42"/>
      <c r="C407"/>
      <c r="D407"/>
    </row>
    <row r="408" spans="1:4" ht="12.75">
      <c r="A408"/>
      <c r="B408" s="42"/>
      <c r="C408"/>
      <c r="D408"/>
    </row>
    <row r="409" spans="1:4" ht="12.75">
      <c r="A409"/>
      <c r="B409" s="42"/>
      <c r="C409"/>
      <c r="D409"/>
    </row>
    <row r="410" spans="1:4" ht="12.75">
      <c r="A410"/>
      <c r="C410"/>
      <c r="D410"/>
    </row>
    <row r="411" spans="1:4" ht="12.75">
      <c r="A411"/>
      <c r="C411"/>
      <c r="D411"/>
    </row>
    <row r="412" spans="1:4" ht="12.75">
      <c r="A412"/>
      <c r="C412"/>
      <c r="D412"/>
    </row>
    <row r="413" spans="1:4" ht="12.75">
      <c r="A413"/>
      <c r="C413"/>
      <c r="D413"/>
    </row>
    <row r="414" spans="1:4" ht="12.75">
      <c r="A414"/>
      <c r="C414"/>
      <c r="D414"/>
    </row>
    <row r="415" spans="1:4" ht="12.75">
      <c r="A415"/>
      <c r="C415"/>
      <c r="D415"/>
    </row>
    <row r="416" spans="1:4" ht="12.75">
      <c r="A416"/>
      <c r="C416"/>
      <c r="D416"/>
    </row>
    <row r="417" spans="1:4" ht="12.75">
      <c r="A417"/>
      <c r="C417"/>
      <c r="D417"/>
    </row>
    <row r="418" spans="1:4" ht="12.75">
      <c r="A418"/>
      <c r="C418"/>
      <c r="D418"/>
    </row>
    <row r="419" spans="1:4" ht="12.75">
      <c r="A419"/>
      <c r="C419"/>
      <c r="D419"/>
    </row>
    <row r="420" spans="1:4" ht="12.75">
      <c r="A420"/>
      <c r="C420"/>
      <c r="D420"/>
    </row>
    <row r="421" spans="1:4" ht="12.75">
      <c r="A421"/>
      <c r="C421"/>
      <c r="D421"/>
    </row>
    <row r="422" spans="1:4" ht="12.75">
      <c r="A422"/>
      <c r="C422"/>
      <c r="D422"/>
    </row>
    <row r="423" spans="1:4" ht="12.75">
      <c r="A423"/>
      <c r="C423"/>
      <c r="D423"/>
    </row>
    <row r="424" spans="1:4" ht="12.75">
      <c r="A424"/>
      <c r="C424"/>
      <c r="D424"/>
    </row>
  </sheetData>
  <sheetProtection/>
  <mergeCells count="3">
    <mergeCell ref="R1:R2"/>
    <mergeCell ref="S1:S2"/>
    <mergeCell ref="T1:T2"/>
  </mergeCells>
  <dataValidations count="5">
    <dataValidation type="whole" allowBlank="1" showInputMessage="1" showErrorMessage="1" sqref="C347:C351 C331:D346 D347:D353 K140:N147 F83:I90 K83:N90 F140:I147 C321:D328 C306:D313 D296:D305 P27:Q276">
      <formula1>0</formula1>
      <formula2>1</formula2>
    </dataValidation>
    <dataValidation type="whole" allowBlank="1" showInputMessage="1" showErrorMessage="1" error="Valid values: 0 or 1" sqref="Q329:Q330 F352:G353 L329:L330 F329:G330 Q314:Q320 C352:C353 L352:L353 L296:L305 C329:D330 Q296:Q305 C296:D305 L314:L320 F314:G320 F296:G305 F27:G82 K27:O82 L148:O276 C314:D320 F148:G276 L91:O139 F91:G139">
      <formula1>0</formula1>
      <formula2>1</formula2>
    </dataValidation>
    <dataValidation type="whole" allowBlank="1" showInputMessage="1" showErrorMessage="1" error="Valid values: 0&#10;It can not be filled in because there is no legislation yet" sqref="K148:K276 K91:K139">
      <formula1>0</formula1>
      <formula2>0</formula2>
    </dataValidation>
    <dataValidation type="whole" operator="greaterThanOrEqual" allowBlank="1" showInputMessage="1" showErrorMessage="1" sqref="H27:I82 H148:I276 H91:I139">
      <formula1>0</formula1>
    </dataValidation>
    <dataValidation type="whole" allowBlank="1" showInputMessage="1" showErrorMessage="1" error="Valid values:  0 or 1" sqref="F27:F82">
      <formula1>0</formula1>
      <formula2>1</formula2>
    </dataValidation>
  </dataValidations>
  <printOptions/>
  <pageMargins left="0.5905511811023623" right="0.5905511811023623" top="0.3937007874015748" bottom="0.3937007874015748" header="0.1968503937007874" footer="0.1968503937007874"/>
  <pageSetup fitToHeight="0" fitToWidth="1" horizontalDpi="200" verticalDpi="200" orientation="landscape" paperSize="9" scale="50" r:id="rId3"/>
  <legacyDrawing r:id="rId2"/>
</worksheet>
</file>

<file path=xl/worksheets/sheet3.xml><?xml version="1.0" encoding="utf-8"?>
<worksheet xmlns="http://schemas.openxmlformats.org/spreadsheetml/2006/main" xmlns:r="http://schemas.openxmlformats.org/officeDocument/2006/relationships">
  <sheetPr codeName="Hoja5"/>
  <dimension ref="A1:T1"/>
  <sheetViews>
    <sheetView zoomScalePageLayoutView="0" workbookViewId="0" topLeftCell="A1">
      <selection activeCell="A1" sqref="A1:IV1"/>
    </sheetView>
  </sheetViews>
  <sheetFormatPr defaultColWidth="11.421875" defaultRowHeight="12.75" outlineLevelRow="1"/>
  <sheetData>
    <row r="1" spans="1:20" s="280" customFormat="1" ht="12.75" outlineLevel="1">
      <c r="A1" s="510" t="s">
        <v>348</v>
      </c>
      <c r="B1" s="52" t="s">
        <v>9</v>
      </c>
      <c r="C1" s="53" t="s">
        <v>16</v>
      </c>
      <c r="D1" s="510" t="s">
        <v>532</v>
      </c>
      <c r="E1" s="221" t="s">
        <v>31</v>
      </c>
      <c r="F1" s="503">
        <v>1</v>
      </c>
      <c r="G1" s="503">
        <v>0</v>
      </c>
      <c r="H1" s="504">
        <v>9253</v>
      </c>
      <c r="I1" s="504">
        <v>9253</v>
      </c>
      <c r="J1" s="79">
        <f>IF(H1&gt;0,I1/H1,0)</f>
        <v>1</v>
      </c>
      <c r="K1" s="512">
        <v>0</v>
      </c>
      <c r="L1" s="511">
        <v>0</v>
      </c>
      <c r="M1" s="511">
        <v>1</v>
      </c>
      <c r="N1" s="511">
        <v>1</v>
      </c>
      <c r="O1" s="178">
        <f>IF(AND(M1=1,N1=1),1,0)</f>
        <v>1</v>
      </c>
      <c r="P1" s="490"/>
      <c r="Q1" s="491"/>
      <c r="R1" s="378"/>
      <c r="S1" s="335"/>
      <c r="T1" s="349"/>
    </row>
  </sheetData>
  <sheetProtection/>
  <dataValidations count="4">
    <dataValidation type="whole" allowBlank="1" showInputMessage="1" showErrorMessage="1" error="Valid values: 0 or 1" sqref="F1:G1 L1:O1">
      <formula1>0</formula1>
      <formula2>1</formula2>
    </dataValidation>
    <dataValidation type="whole" allowBlank="1" showInputMessage="1" showErrorMessage="1" error="Valid values: 0&#10;It can not be filled in because there is no legislation yet" sqref="K1">
      <formula1>0</formula1>
      <formula2>0</formula2>
    </dataValidation>
    <dataValidation type="whole" operator="greaterThanOrEqual" allowBlank="1" showInputMessage="1" showErrorMessage="1" sqref="H1:I1">
      <formula1>0</formula1>
    </dataValidation>
    <dataValidation type="whole" allowBlank="1" showInputMessage="1" showErrorMessage="1" sqref="P1:Q1">
      <formula1>0</formula1>
      <formula2>1</formula2>
    </dataValidation>
  </dataValidations>
  <hyperlinks>
    <hyperlink ref="S1" r:id="rId1" display="http://geoportal.topographiki.gr"/>
  </hyperlink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codeName="Hoja3">
    <pageSetUpPr fitToPage="1"/>
  </sheetPr>
  <dimension ref="A1:BC65"/>
  <sheetViews>
    <sheetView zoomScale="90" zoomScaleNormal="90" zoomScalePageLayoutView="0" workbookViewId="0" topLeftCell="A1">
      <pane xSplit="4" ySplit="8" topLeftCell="E9" activePane="bottomRight" state="frozen"/>
      <selection pane="topLeft" activeCell="A1" sqref="A1"/>
      <selection pane="topRight" activeCell="K1" sqref="K1"/>
      <selection pane="bottomLeft" activeCell="A9" sqref="A9"/>
      <selection pane="bottomRight" activeCell="M1" sqref="M1"/>
    </sheetView>
  </sheetViews>
  <sheetFormatPr defaultColWidth="11.421875" defaultRowHeight="12.75" outlineLevelRow="2" outlineLevelCol="1"/>
  <cols>
    <col min="1" max="1" width="5.00390625" style="0" customWidth="1" outlineLevel="1"/>
    <col min="2" max="2" width="10.7109375" style="42" customWidth="1" outlineLevel="1"/>
    <col min="3" max="3" width="22.7109375" style="0" bestFit="1" customWidth="1" outlineLevel="1"/>
    <col min="4" max="4" width="15.00390625" style="221" customWidth="1"/>
    <col min="5" max="6" width="9.00390625" style="139" customWidth="1"/>
    <col min="7" max="7" width="8.57421875" style="90" customWidth="1"/>
    <col min="8" max="8" width="9.140625" style="139" customWidth="1"/>
    <col min="9" max="9" width="9.8515625" style="85" customWidth="1"/>
    <col min="10" max="10" width="9.7109375" style="85" customWidth="1"/>
    <col min="11" max="11" width="9.8515625" style="139" customWidth="1"/>
    <col min="12" max="12" width="10.7109375" style="85" bestFit="1" customWidth="1"/>
  </cols>
  <sheetData>
    <row r="1" spans="1:55" s="19" customFormat="1" ht="15.75">
      <c r="A1" s="174"/>
      <c r="B1" s="174"/>
      <c r="C1" s="218" t="s">
        <v>61</v>
      </c>
      <c r="D1" s="220"/>
      <c r="E1" s="158" t="s">
        <v>2</v>
      </c>
      <c r="F1" s="159"/>
      <c r="G1" s="113" t="s">
        <v>63</v>
      </c>
      <c r="H1" s="95"/>
      <c r="I1" s="157" t="s">
        <v>64</v>
      </c>
      <c r="J1" s="153"/>
      <c r="K1" s="153"/>
      <c r="L1" s="146"/>
      <c r="M1" s="56"/>
      <c r="N1" s="56"/>
      <c r="O1" s="56"/>
      <c r="P1" s="56"/>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row>
    <row r="2" spans="1:55" s="1" customFormat="1" ht="47.25" customHeight="1">
      <c r="A2" s="174" t="s">
        <v>167</v>
      </c>
      <c r="B2" s="175"/>
      <c r="C2" s="219" t="s">
        <v>62</v>
      </c>
      <c r="D2" s="221"/>
      <c r="E2" s="140" t="s">
        <v>1</v>
      </c>
      <c r="F2" s="140" t="s">
        <v>3</v>
      </c>
      <c r="G2" s="68" t="s">
        <v>150</v>
      </c>
      <c r="H2" s="123" t="s">
        <v>3</v>
      </c>
      <c r="I2" s="147" t="s">
        <v>4</v>
      </c>
      <c r="J2" s="147" t="s">
        <v>42</v>
      </c>
      <c r="K2" s="147" t="s">
        <v>5</v>
      </c>
      <c r="L2" s="147" t="s">
        <v>3</v>
      </c>
      <c r="M2" s="23"/>
      <c r="N2" s="23"/>
      <c r="O2" s="23"/>
      <c r="P2" s="23"/>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204" customFormat="1" ht="6.75" customHeight="1" outlineLevel="1">
      <c r="A3" s="195"/>
      <c r="B3" s="195"/>
      <c r="C3" s="196"/>
      <c r="D3" s="222"/>
      <c r="E3" s="197"/>
      <c r="F3" s="197"/>
      <c r="G3" s="199"/>
      <c r="H3" s="197"/>
      <c r="I3" s="200"/>
      <c r="J3" s="203"/>
      <c r="K3" s="197"/>
      <c r="L3" s="200"/>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row>
    <row r="4" spans="3:55" s="28" customFormat="1" ht="12.75" outlineLevel="1">
      <c r="C4" s="116"/>
      <c r="D4" s="223" t="s">
        <v>55</v>
      </c>
      <c r="E4" s="142" t="s">
        <v>32</v>
      </c>
      <c r="F4" s="126" t="s">
        <v>33</v>
      </c>
      <c r="G4" s="70" t="s">
        <v>46</v>
      </c>
      <c r="H4" s="126" t="s">
        <v>47</v>
      </c>
      <c r="I4" s="149" t="s">
        <v>54</v>
      </c>
      <c r="J4" s="97" t="s">
        <v>58</v>
      </c>
      <c r="K4" s="126" t="s">
        <v>45</v>
      </c>
      <c r="L4" s="97" t="s">
        <v>44</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3:55" s="12" customFormat="1" ht="12.75" outlineLevel="1">
      <c r="C5" s="15"/>
      <c r="D5" s="224" t="s">
        <v>56</v>
      </c>
      <c r="E5" s="127">
        <f>'Data input'!F5</f>
        <v>0.5372549019607843</v>
      </c>
      <c r="F5" s="127">
        <f>'Data input'!G5</f>
        <v>0</v>
      </c>
      <c r="G5" s="71">
        <f>'Data input'!J5</f>
        <v>0.7969882296797669</v>
      </c>
      <c r="H5" s="127">
        <f>'Data input'!K5</f>
        <v>0</v>
      </c>
      <c r="I5" s="127">
        <f>'Data input'!L5</f>
        <v>0.1607843137254902</v>
      </c>
      <c r="J5" s="98" t="e">
        <f>'Data input'!O5</f>
        <v>#VALUE!</v>
      </c>
      <c r="K5" s="156">
        <f>'Data input'!P5</f>
        <v>0</v>
      </c>
      <c r="L5" s="127">
        <f>'Data input'!Q5</f>
        <v>0.3333333333333333</v>
      </c>
      <c r="M5" s="23"/>
      <c r="N5" s="23"/>
      <c r="O5" s="23"/>
      <c r="P5" s="23"/>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92" customFormat="1" ht="12.75" outlineLevel="1">
      <c r="A6" s="12"/>
      <c r="B6" s="12"/>
      <c r="C6" s="15"/>
      <c r="D6" s="227" t="s">
        <v>173</v>
      </c>
      <c r="E6" s="156">
        <f>'Data input'!F6</f>
        <v>137</v>
      </c>
      <c r="F6" s="156">
        <f>'Data input'!G6</f>
        <v>0</v>
      </c>
      <c r="G6" s="250">
        <f>'Data input'!J6</f>
        <v>2034485.387579</v>
      </c>
      <c r="H6" s="156">
        <f>'Data input'!K6</f>
        <v>0</v>
      </c>
      <c r="I6" s="156">
        <f>'Data input'!L6</f>
        <v>41</v>
      </c>
      <c r="J6" s="250" t="e">
        <f>'Data input'!O6</f>
        <v>#VALUE!</v>
      </c>
      <c r="K6" s="180">
        <f>'Data input'!P6</f>
        <v>0</v>
      </c>
      <c r="L6" s="180">
        <f>'Data input'!Q6</f>
        <v>4</v>
      </c>
      <c r="M6" s="23"/>
      <c r="N6" s="23"/>
      <c r="O6" s="23"/>
      <c r="P6" s="23"/>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92" customFormat="1" ht="12.75" outlineLevel="1">
      <c r="A7" s="12"/>
      <c r="B7" s="12"/>
      <c r="C7" s="15"/>
      <c r="D7" s="227" t="s">
        <v>174</v>
      </c>
      <c r="E7" s="156">
        <f>'Data input'!F7</f>
        <v>255</v>
      </c>
      <c r="F7" s="156">
        <f>'Data input'!G7</f>
        <v>255</v>
      </c>
      <c r="G7" s="250">
        <f>'Data input'!J7</f>
        <v>2552716.981023</v>
      </c>
      <c r="H7" s="156">
        <f>'Data input'!K7</f>
        <v>234</v>
      </c>
      <c r="I7" s="156">
        <f>'Data input'!L7</f>
        <v>255</v>
      </c>
      <c r="J7" s="250">
        <f>'Data input'!O7</f>
        <v>234</v>
      </c>
      <c r="K7" s="180">
        <f>'Data input'!P7</f>
        <v>12</v>
      </c>
      <c r="L7" s="180">
        <f>'Data input'!Q7</f>
        <v>12</v>
      </c>
      <c r="M7" s="23"/>
      <c r="N7" s="23"/>
      <c r="O7" s="23"/>
      <c r="P7" s="23"/>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6" customFormat="1" ht="6.75" customHeight="1" outlineLevel="1">
      <c r="A8" s="4"/>
      <c r="B8" s="4"/>
      <c r="C8" s="117"/>
      <c r="D8" s="225"/>
      <c r="E8" s="128"/>
      <c r="F8" s="133"/>
      <c r="G8" s="109"/>
      <c r="H8" s="128"/>
      <c r="I8" s="99"/>
      <c r="J8" s="72"/>
      <c r="K8" s="133"/>
      <c r="L8" s="105"/>
      <c r="M8" s="23"/>
      <c r="N8" s="23"/>
      <c r="O8" s="23"/>
      <c r="P8" s="23"/>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s="48" customFormat="1" ht="27.75" customHeight="1">
      <c r="A9" s="172" t="s">
        <v>57</v>
      </c>
      <c r="B9" s="173"/>
      <c r="C9" s="173"/>
      <c r="D9" s="181"/>
      <c r="E9" s="181"/>
      <c r="F9" s="47"/>
      <c r="G9" s="73"/>
      <c r="H9" s="73"/>
      <c r="I9" s="73"/>
      <c r="J9" s="73"/>
      <c r="K9" s="73"/>
      <c r="L9" s="73"/>
      <c r="M9" s="23"/>
      <c r="N9" s="23"/>
      <c r="O9" s="23"/>
      <c r="P9" s="23"/>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s="204" customFormat="1" ht="7.5" customHeight="1">
      <c r="A10" s="205"/>
      <c r="B10" s="205"/>
      <c r="C10" s="206"/>
      <c r="D10" s="225"/>
      <c r="E10" s="133"/>
      <c r="F10" s="133"/>
      <c r="G10" s="111"/>
      <c r="H10" s="133"/>
      <c r="I10" s="105"/>
      <c r="J10" s="80"/>
      <c r="K10" s="133"/>
      <c r="L10" s="105"/>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row>
    <row r="11" spans="2:55" s="28" customFormat="1" ht="12.75" outlineLevel="2">
      <c r="B11" s="28" t="s">
        <v>51</v>
      </c>
      <c r="C11" s="116"/>
      <c r="D11" s="223" t="s">
        <v>151</v>
      </c>
      <c r="E11" s="142"/>
      <c r="F11" s="126"/>
      <c r="G11" s="70"/>
      <c r="H11" s="126"/>
      <c r="I11" s="149" t="s">
        <v>91</v>
      </c>
      <c r="J11" s="97"/>
      <c r="K11" s="126" t="s">
        <v>31</v>
      </c>
      <c r="L11" s="97" t="s">
        <v>31</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row>
    <row r="12" spans="2:55" s="14" customFormat="1" ht="12.75" outlineLevel="2">
      <c r="B12" s="24"/>
      <c r="C12" s="25"/>
      <c r="D12" s="227" t="s">
        <v>152</v>
      </c>
      <c r="E12" s="143"/>
      <c r="F12" s="129"/>
      <c r="G12" s="74"/>
      <c r="H12" s="129"/>
      <c r="I12" s="71">
        <f>'Data input'!L13</f>
        <v>0.14957264957264957</v>
      </c>
      <c r="J12" s="98"/>
      <c r="K12" s="129"/>
      <c r="L12" s="101"/>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row>
    <row r="13" spans="2:55" s="14" customFormat="1" ht="12.75" outlineLevel="2">
      <c r="B13" s="24"/>
      <c r="C13" s="25"/>
      <c r="D13" s="227" t="s">
        <v>173</v>
      </c>
      <c r="E13" s="143"/>
      <c r="F13" s="129"/>
      <c r="G13" s="74"/>
      <c r="H13" s="129"/>
      <c r="I13" s="251">
        <f>'Data input'!L14</f>
        <v>35</v>
      </c>
      <c r="J13" s="98"/>
      <c r="K13" s="129"/>
      <c r="L13" s="101"/>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row>
    <row r="14" spans="2:55" s="14" customFormat="1" ht="12.75" outlineLevel="2">
      <c r="B14" s="24"/>
      <c r="C14" s="25"/>
      <c r="D14" s="227" t="s">
        <v>174</v>
      </c>
      <c r="E14" s="143"/>
      <c r="F14" s="129"/>
      <c r="G14" s="74"/>
      <c r="H14" s="129"/>
      <c r="I14" s="251">
        <f>'Data input'!L15</f>
        <v>234</v>
      </c>
      <c r="J14" s="98"/>
      <c r="K14" s="129"/>
      <c r="L14" s="101"/>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row>
    <row r="15" spans="1:55" s="217" customFormat="1" ht="9.75" customHeight="1" outlineLevel="1">
      <c r="A15" s="207"/>
      <c r="B15" s="207"/>
      <c r="C15" s="208"/>
      <c r="D15" s="225"/>
      <c r="E15" s="209"/>
      <c r="F15" s="209"/>
      <c r="G15" s="211"/>
      <c r="H15" s="209"/>
      <c r="I15" s="212"/>
      <c r="J15" s="215"/>
      <c r="K15" s="209"/>
      <c r="L15" s="212"/>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216"/>
      <c r="BC15" s="216"/>
    </row>
    <row r="16" spans="2:55" s="28" customFormat="1" ht="12.75" outlineLevel="2">
      <c r="B16" s="30" t="s">
        <v>48</v>
      </c>
      <c r="C16" s="116"/>
      <c r="D16" s="223" t="s">
        <v>151</v>
      </c>
      <c r="E16" s="126" t="s">
        <v>89</v>
      </c>
      <c r="F16" s="126" t="s">
        <v>90</v>
      </c>
      <c r="G16" s="78" t="s">
        <v>87</v>
      </c>
      <c r="H16" s="126" t="s">
        <v>88</v>
      </c>
      <c r="I16" s="97"/>
      <c r="J16" s="106"/>
      <c r="K16" s="126" t="s">
        <v>31</v>
      </c>
      <c r="L16" s="97" t="s">
        <v>31</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2:55" s="14" customFormat="1" ht="12.75" outlineLevel="2">
      <c r="B17" s="40"/>
      <c r="C17" s="25"/>
      <c r="D17" s="227" t="s">
        <v>152</v>
      </c>
      <c r="E17" s="127">
        <f>'Data input'!F21</f>
        <v>0.8035714285714286</v>
      </c>
      <c r="F17" s="127">
        <f>'Data input'!G21</f>
        <v>0</v>
      </c>
      <c r="G17" s="71">
        <f>'Data input'!J21</f>
        <v>0.8687693345835998</v>
      </c>
      <c r="H17" s="127">
        <f>'Data input'!K21</f>
        <v>0</v>
      </c>
      <c r="I17" s="151"/>
      <c r="J17" s="101"/>
      <c r="K17" s="129"/>
      <c r="L17" s="101"/>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2:55" s="14" customFormat="1" ht="12.75" outlineLevel="2">
      <c r="B18" s="40"/>
      <c r="C18" s="25"/>
      <c r="D18" s="227" t="s">
        <v>173</v>
      </c>
      <c r="E18" s="156">
        <f>'Data input'!F22</f>
        <v>45</v>
      </c>
      <c r="F18" s="156">
        <f>'Data input'!G22</f>
        <v>0</v>
      </c>
      <c r="G18" s="250">
        <f>'Data input'!J22</f>
        <v>495672</v>
      </c>
      <c r="H18" s="156">
        <f>'Data input'!K22</f>
        <v>0</v>
      </c>
      <c r="I18" s="151"/>
      <c r="J18" s="101"/>
      <c r="K18" s="129"/>
      <c r="L18" s="101"/>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2:55" s="14" customFormat="1" ht="12.75" outlineLevel="2">
      <c r="B19" s="40"/>
      <c r="C19" s="25"/>
      <c r="D19" s="227" t="s">
        <v>174</v>
      </c>
      <c r="E19" s="156">
        <f>'Data input'!F23</f>
        <v>56</v>
      </c>
      <c r="F19" s="156">
        <f>'Data input'!G23</f>
        <v>56</v>
      </c>
      <c r="G19" s="250">
        <f>'Data input'!J23</f>
        <v>570545</v>
      </c>
      <c r="H19" s="156">
        <f>'Data input'!K23</f>
        <v>56</v>
      </c>
      <c r="I19" s="151"/>
      <c r="J19" s="101"/>
      <c r="K19" s="129"/>
      <c r="L19" s="101"/>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s="217" customFormat="1" ht="5.25" customHeight="1" outlineLevel="1">
      <c r="A20" s="207"/>
      <c r="B20" s="207"/>
      <c r="C20" s="208"/>
      <c r="D20" s="225"/>
      <c r="E20" s="209"/>
      <c r="F20" s="209"/>
      <c r="G20" s="211"/>
      <c r="H20" s="209"/>
      <c r="I20" s="212"/>
      <c r="J20" s="215"/>
      <c r="K20" s="209"/>
      <c r="L20" s="212"/>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row>
    <row r="21" spans="2:55" s="28" customFormat="1" ht="12.75" outlineLevel="2">
      <c r="B21" s="30" t="s">
        <v>49</v>
      </c>
      <c r="C21" s="116"/>
      <c r="D21" s="223" t="s">
        <v>151</v>
      </c>
      <c r="E21" s="126" t="s">
        <v>79</v>
      </c>
      <c r="F21" s="126" t="s">
        <v>80</v>
      </c>
      <c r="G21" s="78" t="s">
        <v>77</v>
      </c>
      <c r="H21" s="134" t="s">
        <v>78</v>
      </c>
      <c r="I21" s="97"/>
      <c r="J21" s="106"/>
      <c r="K21" s="126"/>
      <c r="L21" s="97"/>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2:55" s="14" customFormat="1" ht="12.75" outlineLevel="2">
      <c r="B22" s="40"/>
      <c r="C22" s="25"/>
      <c r="D22" s="227" t="s">
        <v>152</v>
      </c>
      <c r="E22" s="127">
        <f>'Data input'!F85</f>
        <v>0.673469387755102</v>
      </c>
      <c r="F22" s="127">
        <f>'Data input'!G85</f>
        <v>0</v>
      </c>
      <c r="G22" s="71">
        <f>'Data input'!J85</f>
        <v>0.8357320878333134</v>
      </c>
      <c r="H22" s="127">
        <f>'Data input'!K85</f>
        <v>0</v>
      </c>
      <c r="I22" s="101"/>
      <c r="J22" s="101"/>
      <c r="K22" s="129"/>
      <c r="L22" s="101"/>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2:55" s="14" customFormat="1" ht="12.75" outlineLevel="2">
      <c r="B23" s="40"/>
      <c r="C23" s="25"/>
      <c r="D23" s="227" t="s">
        <v>173</v>
      </c>
      <c r="E23" s="156">
        <f>'Data input'!F86</f>
        <v>33</v>
      </c>
      <c r="F23" s="156">
        <f>'Data input'!G86</f>
        <v>0</v>
      </c>
      <c r="G23" s="250">
        <f>'Data input'!J86</f>
        <v>601575</v>
      </c>
      <c r="H23" s="156">
        <f>'Data input'!K86</f>
        <v>0</v>
      </c>
      <c r="I23" s="101"/>
      <c r="J23" s="101"/>
      <c r="K23" s="129"/>
      <c r="L23" s="101"/>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2:55" s="14" customFormat="1" ht="12.75" outlineLevel="2">
      <c r="B24" s="40"/>
      <c r="C24" s="25"/>
      <c r="D24" s="227" t="s">
        <v>174</v>
      </c>
      <c r="E24" s="156">
        <f>'Data input'!F87</f>
        <v>49</v>
      </c>
      <c r="F24" s="156">
        <f>'Data input'!G87</f>
        <v>49</v>
      </c>
      <c r="G24" s="250">
        <f>'Data input'!J87</f>
        <v>719818</v>
      </c>
      <c r="H24" s="156">
        <f>'Data input'!K87</f>
        <v>49</v>
      </c>
      <c r="I24" s="101"/>
      <c r="J24" s="101"/>
      <c r="K24" s="129"/>
      <c r="L24" s="101"/>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row>
    <row r="25" spans="1:55" s="217" customFormat="1" ht="5.25" customHeight="1" outlineLevel="1">
      <c r="A25" s="207"/>
      <c r="B25" s="207"/>
      <c r="C25" s="208"/>
      <c r="D25" s="225"/>
      <c r="E25" s="209"/>
      <c r="F25" s="209"/>
      <c r="G25" s="211"/>
      <c r="H25" s="209"/>
      <c r="I25" s="212"/>
      <c r="J25" s="215"/>
      <c r="K25" s="209"/>
      <c r="L25" s="212"/>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6"/>
      <c r="AP25" s="216"/>
      <c r="AQ25" s="216"/>
      <c r="AR25" s="216"/>
      <c r="AS25" s="216"/>
      <c r="AT25" s="216"/>
      <c r="AU25" s="216"/>
      <c r="AV25" s="216"/>
      <c r="AW25" s="216"/>
      <c r="AX25" s="216"/>
      <c r="AY25" s="216"/>
      <c r="AZ25" s="216"/>
      <c r="BA25" s="216"/>
      <c r="BB25" s="216"/>
      <c r="BC25" s="216"/>
    </row>
    <row r="26" spans="2:55" s="28" customFormat="1" ht="12.75" outlineLevel="2">
      <c r="B26" s="30" t="s">
        <v>50</v>
      </c>
      <c r="C26" s="116"/>
      <c r="D26" s="223" t="s">
        <v>151</v>
      </c>
      <c r="E26" s="126" t="s">
        <v>74</v>
      </c>
      <c r="F26" s="126" t="s">
        <v>75</v>
      </c>
      <c r="G26" s="78" t="s">
        <v>71</v>
      </c>
      <c r="H26" s="126" t="s">
        <v>70</v>
      </c>
      <c r="I26" s="97"/>
      <c r="J26" s="106"/>
      <c r="K26" s="126"/>
      <c r="L26" s="97"/>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row>
    <row r="27" spans="2:55" s="14" customFormat="1" ht="12.75" outlineLevel="2">
      <c r="B27" s="40"/>
      <c r="C27" s="25"/>
      <c r="D27" s="227" t="s">
        <v>152</v>
      </c>
      <c r="E27" s="127">
        <f>'Data input'!F142</f>
        <v>0.4108527131782946</v>
      </c>
      <c r="F27" s="127">
        <f>'Data input'!G142</f>
        <v>0</v>
      </c>
      <c r="G27" s="71">
        <f>'Data input'!J142</f>
        <v>0.7424529107275208</v>
      </c>
      <c r="H27" s="127">
        <f>'Data input'!K142</f>
        <v>0</v>
      </c>
      <c r="I27" s="101"/>
      <c r="J27" s="101"/>
      <c r="K27" s="129"/>
      <c r="L27" s="101"/>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2:55" s="14" customFormat="1" ht="12.75" outlineLevel="2">
      <c r="B28" s="40"/>
      <c r="C28" s="25"/>
      <c r="D28" s="227" t="s">
        <v>173</v>
      </c>
      <c r="E28" s="156">
        <f>'Data input'!F143</f>
        <v>53</v>
      </c>
      <c r="F28" s="156">
        <f>'Data input'!G143</f>
        <v>0</v>
      </c>
      <c r="G28" s="250">
        <f>'Data input'!J143</f>
        <v>937238.387579</v>
      </c>
      <c r="H28" s="156">
        <f>'Data input'!K143</f>
        <v>0</v>
      </c>
      <c r="I28" s="101"/>
      <c r="J28" s="101"/>
      <c r="K28" s="129"/>
      <c r="L28" s="101"/>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2:55" s="14" customFormat="1" ht="12.75" outlineLevel="2">
      <c r="B29" s="40"/>
      <c r="C29" s="25"/>
      <c r="D29" s="227" t="s">
        <v>174</v>
      </c>
      <c r="E29" s="156">
        <f>'Data input'!F144</f>
        <v>129</v>
      </c>
      <c r="F29" s="156">
        <f>'Data input'!G144</f>
        <v>129</v>
      </c>
      <c r="G29" s="250">
        <f>'Data input'!J144</f>
        <v>1262353.981023</v>
      </c>
      <c r="H29" s="156">
        <f>'Data input'!K144</f>
        <v>129</v>
      </c>
      <c r="I29" s="101"/>
      <c r="J29" s="101"/>
      <c r="K29" s="129"/>
      <c r="L29" s="101"/>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s="217" customFormat="1" ht="6.75" customHeight="1" outlineLevel="1">
      <c r="A30" s="207"/>
      <c r="B30" s="207"/>
      <c r="C30" s="208"/>
      <c r="D30" s="225"/>
      <c r="E30" s="209"/>
      <c r="F30" s="209"/>
      <c r="G30" s="211"/>
      <c r="H30" s="209"/>
      <c r="I30" s="212"/>
      <c r="J30" s="215"/>
      <c r="K30" s="209"/>
      <c r="L30" s="212"/>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row>
    <row r="31" spans="1:55" s="262" customFormat="1" ht="25.5" customHeight="1">
      <c r="A31" s="256" t="s">
        <v>172</v>
      </c>
      <c r="B31" s="257"/>
      <c r="C31" s="258"/>
      <c r="D31" s="259"/>
      <c r="E31" s="259"/>
      <c r="F31" s="260"/>
      <c r="G31" s="261"/>
      <c r="H31" s="261"/>
      <c r="I31" s="261"/>
      <c r="J31" s="261"/>
      <c r="K31" s="261"/>
      <c r="L31" s="261"/>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row>
    <row r="32" spans="1:55" s="6" customFormat="1" ht="7.5" customHeight="1" outlineLevel="1">
      <c r="A32" s="4"/>
      <c r="B32" s="4"/>
      <c r="C32" s="117"/>
      <c r="D32" s="225"/>
      <c r="E32" s="128"/>
      <c r="F32" s="133"/>
      <c r="G32" s="109"/>
      <c r="H32" s="133"/>
      <c r="I32" s="99"/>
      <c r="J32" s="72"/>
      <c r="K32" s="133"/>
      <c r="L32" s="105"/>
      <c r="M32" s="23"/>
      <c r="N32" s="23"/>
      <c r="O32" s="23"/>
      <c r="P32" s="23"/>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2:55" s="28" customFormat="1" ht="12.75" outlineLevel="2">
      <c r="B33" s="30" t="s">
        <v>35</v>
      </c>
      <c r="C33" s="116"/>
      <c r="D33" s="223" t="s">
        <v>151</v>
      </c>
      <c r="E33" s="142" t="s">
        <v>66</v>
      </c>
      <c r="F33" s="126" t="s">
        <v>67</v>
      </c>
      <c r="G33" s="70"/>
      <c r="H33" s="126"/>
      <c r="I33" s="149" t="s">
        <v>98</v>
      </c>
      <c r="J33" s="179"/>
      <c r="K33" s="126" t="s">
        <v>45</v>
      </c>
      <c r="L33" s="97" t="s">
        <v>44</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3:55" s="14" customFormat="1" ht="12.75" outlineLevel="2">
      <c r="C34" s="25"/>
      <c r="D34" s="227" t="s">
        <v>152</v>
      </c>
      <c r="E34" s="127">
        <f>'Data input'!F282</f>
        <v>0.2857142857142857</v>
      </c>
      <c r="F34" s="127">
        <f>'Data input'!G282</f>
        <v>0</v>
      </c>
      <c r="G34" s="74"/>
      <c r="H34" s="129"/>
      <c r="I34" s="127">
        <f>'Data input'!L282</f>
        <v>0.2857142857142857</v>
      </c>
      <c r="J34" s="101"/>
      <c r="K34" s="156">
        <f>'Data input'!P282</f>
        <v>0</v>
      </c>
      <c r="L34" s="127">
        <f>'Data input'!Q282</f>
        <v>0.3333333333333333</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3:55" s="14" customFormat="1" ht="12.75" outlineLevel="2">
      <c r="C35" s="25"/>
      <c r="D35" s="227" t="s">
        <v>173</v>
      </c>
      <c r="E35" s="156">
        <f>'Data input'!F283</f>
        <v>6</v>
      </c>
      <c r="F35" s="156">
        <f>'Data input'!G283</f>
        <v>0</v>
      </c>
      <c r="G35" s="74"/>
      <c r="H35" s="129"/>
      <c r="I35" s="156">
        <f>'Data input'!L283</f>
        <v>6</v>
      </c>
      <c r="J35" s="101"/>
      <c r="K35" s="156">
        <f>'Data input'!P283</f>
        <v>0</v>
      </c>
      <c r="L35" s="156">
        <f>'Data input'!Q283</f>
        <v>4</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3:55" s="14" customFormat="1" ht="12.75" outlineLevel="2">
      <c r="C36" s="25"/>
      <c r="D36" s="227" t="s">
        <v>174</v>
      </c>
      <c r="E36" s="156">
        <f>'Data input'!F284</f>
        <v>21</v>
      </c>
      <c r="F36" s="156">
        <f>'Data input'!G284</f>
        <v>21</v>
      </c>
      <c r="G36" s="74"/>
      <c r="H36" s="129"/>
      <c r="I36" s="156">
        <f>'Data input'!L284</f>
        <v>21</v>
      </c>
      <c r="J36" s="101"/>
      <c r="K36" s="156">
        <f>'Data input'!P284</f>
        <v>12</v>
      </c>
      <c r="L36" s="156">
        <f>'Data input'!Q284</f>
        <v>12</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s="217" customFormat="1" ht="12.75" customHeight="1" outlineLevel="1">
      <c r="A37" s="207"/>
      <c r="B37" s="207"/>
      <c r="C37" s="208"/>
      <c r="D37" s="225"/>
      <c r="E37" s="209"/>
      <c r="F37" s="209"/>
      <c r="G37" s="211"/>
      <c r="H37" s="209"/>
      <c r="I37" s="212"/>
      <c r="J37" s="215"/>
      <c r="K37" s="209"/>
      <c r="L37" s="212"/>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row>
    <row r="38" spans="2:55" s="28" customFormat="1" ht="12.75" outlineLevel="2">
      <c r="B38" s="30" t="s">
        <v>36</v>
      </c>
      <c r="C38" s="116"/>
      <c r="D38" s="223" t="s">
        <v>151</v>
      </c>
      <c r="E38" s="142"/>
      <c r="F38" s="126"/>
      <c r="G38" s="70"/>
      <c r="H38" s="126"/>
      <c r="I38" s="149"/>
      <c r="J38" s="179"/>
      <c r="K38" s="126" t="str">
        <f>'Data input'!P289</f>
        <v>NSi3.1</v>
      </c>
      <c r="L38" s="97" t="str">
        <f>'Data input'!Q289</f>
        <v>NSi4.1</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row>
    <row r="39" spans="2:55" s="14" customFormat="1" ht="12.75" outlineLevel="2">
      <c r="B39" s="40"/>
      <c r="C39" s="25"/>
      <c r="D39" s="227" t="s">
        <v>152</v>
      </c>
      <c r="E39" s="143"/>
      <c r="F39" s="129"/>
      <c r="G39" s="74"/>
      <c r="H39" s="129"/>
      <c r="I39" s="151"/>
      <c r="J39" s="101"/>
      <c r="K39" s="156">
        <f>'Data input'!P290</f>
        <v>0</v>
      </c>
      <c r="L39" s="127">
        <f>'Data input'!Q290</f>
        <v>0.2</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3:55" s="14" customFormat="1" ht="12.75" outlineLevel="2">
      <c r="C40" s="25"/>
      <c r="D40" s="227" t="s">
        <v>173</v>
      </c>
      <c r="E40" s="143"/>
      <c r="F40" s="143"/>
      <c r="G40" s="74"/>
      <c r="H40" s="129"/>
      <c r="I40" s="143"/>
      <c r="J40" s="101"/>
      <c r="K40" s="156">
        <f>'Data input'!P291</f>
        <v>0</v>
      </c>
      <c r="L40" s="156">
        <f>'Data input'!Q291</f>
        <v>2</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row r="41" spans="3:55" s="14" customFormat="1" ht="12.75" outlineLevel="2">
      <c r="C41" s="25"/>
      <c r="D41" s="227" t="s">
        <v>174</v>
      </c>
      <c r="E41" s="143"/>
      <c r="F41" s="143"/>
      <c r="G41" s="74"/>
      <c r="H41" s="129"/>
      <c r="I41" s="143"/>
      <c r="J41" s="101"/>
      <c r="K41" s="156">
        <f>'Data input'!P292</f>
        <v>10</v>
      </c>
      <c r="L41" s="156">
        <f>'Data input'!Q292</f>
        <v>10</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row>
    <row r="42" spans="1:55" s="6" customFormat="1" ht="5.25" customHeight="1" outlineLevel="1">
      <c r="A42" s="4"/>
      <c r="B42" s="4"/>
      <c r="C42" s="117"/>
      <c r="D42" s="225"/>
      <c r="E42" s="133"/>
      <c r="F42" s="133"/>
      <c r="G42" s="109"/>
      <c r="H42" s="133"/>
      <c r="I42" s="105"/>
      <c r="J42" s="105"/>
      <c r="K42" s="133">
        <f>'Data input'!P306</f>
        <v>0</v>
      </c>
      <c r="L42" s="105">
        <f>'Data input'!Q306</f>
        <v>0</v>
      </c>
      <c r="M42" s="23"/>
      <c r="N42" s="23"/>
      <c r="O42" s="23"/>
      <c r="P42" s="23"/>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row>
    <row r="43" spans="2:55" s="28" customFormat="1" ht="12.75" outlineLevel="2">
      <c r="B43" s="30" t="s">
        <v>37</v>
      </c>
      <c r="C43" s="116"/>
      <c r="D43" s="231" t="s">
        <v>151</v>
      </c>
      <c r="E43" s="126"/>
      <c r="F43" s="126"/>
      <c r="G43" s="70"/>
      <c r="H43" s="126"/>
      <c r="I43" s="97"/>
      <c r="J43" s="97"/>
      <c r="K43" s="126" t="str">
        <f>'Data input'!P307</f>
        <v>NSi3.2</v>
      </c>
      <c r="L43" s="97" t="str">
        <f>'Data input'!Q307</f>
        <v>NSi4.2</v>
      </c>
      <c r="M43" s="23"/>
      <c r="N43" s="23"/>
      <c r="O43" s="23"/>
      <c r="P43" s="2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row>
    <row r="44" spans="2:55" s="14" customFormat="1" ht="12.75" outlineLevel="2">
      <c r="B44" s="40"/>
      <c r="C44" s="25"/>
      <c r="D44" s="227" t="s">
        <v>152</v>
      </c>
      <c r="E44" s="129"/>
      <c r="F44" s="129"/>
      <c r="G44" s="74"/>
      <c r="H44" s="129"/>
      <c r="I44" s="101"/>
      <c r="J44" s="101"/>
      <c r="K44" s="156">
        <f>'Data input'!P308</f>
        <v>0</v>
      </c>
      <c r="L44" s="127">
        <f>'Data input'!Q308</f>
        <v>1</v>
      </c>
      <c r="M44" s="23"/>
      <c r="N44" s="23"/>
      <c r="O44" s="23"/>
      <c r="P44" s="23"/>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row>
    <row r="45" spans="2:55" s="14" customFormat="1" ht="12.75" outlineLevel="2">
      <c r="B45" s="40"/>
      <c r="C45" s="25"/>
      <c r="D45" s="227" t="s">
        <v>173</v>
      </c>
      <c r="E45" s="129"/>
      <c r="F45" s="129"/>
      <c r="G45" s="74"/>
      <c r="H45" s="129"/>
      <c r="I45" s="101"/>
      <c r="J45" s="101"/>
      <c r="K45" s="156">
        <f>'Data input'!P309</f>
        <v>0</v>
      </c>
      <c r="L45" s="156">
        <f>'Data input'!Q309</f>
        <v>2</v>
      </c>
      <c r="M45" s="23"/>
      <c r="N45" s="23"/>
      <c r="O45" s="23"/>
      <c r="P45" s="23"/>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row>
    <row r="46" spans="2:55" s="14" customFormat="1" ht="12.75" outlineLevel="2">
      <c r="B46" s="40"/>
      <c r="C46" s="25"/>
      <c r="D46" s="227" t="s">
        <v>174</v>
      </c>
      <c r="E46" s="129"/>
      <c r="F46" s="129"/>
      <c r="G46" s="74"/>
      <c r="H46" s="129"/>
      <c r="I46" s="101"/>
      <c r="J46" s="101"/>
      <c r="K46" s="156">
        <f>'Data input'!P310</f>
        <v>2</v>
      </c>
      <c r="L46" s="156">
        <f>'Data input'!Q310</f>
        <v>2</v>
      </c>
      <c r="M46" s="23"/>
      <c r="N46" s="23"/>
      <c r="O46" s="23"/>
      <c r="P46" s="23"/>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row>
    <row r="47" spans="1:55" s="6" customFormat="1" ht="5.25" customHeight="1" outlineLevel="1">
      <c r="A47" s="4"/>
      <c r="B47" s="4"/>
      <c r="C47" s="117"/>
      <c r="D47" s="225"/>
      <c r="E47" s="133"/>
      <c r="F47" s="133"/>
      <c r="G47" s="109"/>
      <c r="H47" s="133"/>
      <c r="I47" s="105"/>
      <c r="J47" s="105"/>
      <c r="K47" s="133">
        <f>'Data input'!P321</f>
        <v>0</v>
      </c>
      <c r="L47" s="105">
        <f>'Data input'!Q321</f>
        <v>0</v>
      </c>
      <c r="M47" s="23"/>
      <c r="N47" s="23"/>
      <c r="O47" s="23"/>
      <c r="P47" s="23"/>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row>
    <row r="48" spans="2:55" s="28" customFormat="1" ht="12.75" outlineLevel="2">
      <c r="B48" s="30" t="s">
        <v>38</v>
      </c>
      <c r="C48" s="116"/>
      <c r="D48" s="231" t="s">
        <v>151</v>
      </c>
      <c r="E48" s="126"/>
      <c r="F48" s="126"/>
      <c r="G48" s="70"/>
      <c r="H48" s="126"/>
      <c r="I48" s="97"/>
      <c r="J48" s="97"/>
      <c r="K48" s="126" t="str">
        <f>'Data input'!P322</f>
        <v>NSi3.3</v>
      </c>
      <c r="L48" s="97" t="str">
        <f>'Data input'!Q322</f>
        <v>NSi4.3</v>
      </c>
      <c r="M48" s="23"/>
      <c r="N48" s="23"/>
      <c r="O48" s="23"/>
      <c r="P48" s="23"/>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row>
    <row r="49" spans="2:55" s="14" customFormat="1" ht="12.75" outlineLevel="2">
      <c r="B49" s="40"/>
      <c r="C49" s="25"/>
      <c r="D49" s="227" t="s">
        <v>152</v>
      </c>
      <c r="E49" s="129"/>
      <c r="F49" s="129"/>
      <c r="G49" s="74"/>
      <c r="H49" s="129"/>
      <c r="I49" s="101"/>
      <c r="J49" s="101"/>
      <c r="K49" s="156">
        <f>'Data input'!P323</f>
        <v>0</v>
      </c>
      <c r="L49" s="127">
        <f>'Data input'!Q323</f>
        <v>0</v>
      </c>
      <c r="M49" s="23"/>
      <c r="N49" s="23"/>
      <c r="O49" s="23"/>
      <c r="P49" s="23"/>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row>
    <row r="50" spans="2:55" s="14" customFormat="1" ht="12.75" outlineLevel="2">
      <c r="B50" s="40"/>
      <c r="C50" s="25"/>
      <c r="D50" s="227" t="s">
        <v>173</v>
      </c>
      <c r="E50" s="129"/>
      <c r="F50" s="129"/>
      <c r="G50" s="74"/>
      <c r="H50" s="129"/>
      <c r="I50" s="101"/>
      <c r="J50" s="101"/>
      <c r="K50" s="156">
        <f>'Data input'!P324</f>
        <v>0</v>
      </c>
      <c r="L50" s="156">
        <f>'Data input'!Q324</f>
        <v>0</v>
      </c>
      <c r="M50" s="23"/>
      <c r="N50" s="23"/>
      <c r="O50" s="23"/>
      <c r="P50" s="23"/>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row>
    <row r="51" spans="2:55" s="14" customFormat="1" ht="12.75" outlineLevel="2">
      <c r="B51" s="40"/>
      <c r="C51" s="25"/>
      <c r="D51" s="227" t="s">
        <v>174</v>
      </c>
      <c r="E51" s="129"/>
      <c r="F51" s="129"/>
      <c r="G51" s="74"/>
      <c r="H51" s="129"/>
      <c r="I51" s="101"/>
      <c r="J51" s="101"/>
      <c r="K51" s="156">
        <f>'Data input'!P325</f>
        <v>0</v>
      </c>
      <c r="L51" s="156">
        <f>'Data input'!Q325</f>
        <v>0</v>
      </c>
      <c r="M51" s="23"/>
      <c r="N51" s="23"/>
      <c r="O51" s="23"/>
      <c r="P51" s="23"/>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row>
    <row r="52" spans="1:55" s="6" customFormat="1" ht="5.25" customHeight="1" outlineLevel="1">
      <c r="A52" s="4"/>
      <c r="B52" s="4"/>
      <c r="C52" s="117"/>
      <c r="D52" s="225"/>
      <c r="E52" s="133"/>
      <c r="F52" s="133"/>
      <c r="G52" s="109"/>
      <c r="H52" s="133"/>
      <c r="I52" s="105"/>
      <c r="J52" s="105"/>
      <c r="K52" s="133">
        <f>'Data input'!P331</f>
        <v>0</v>
      </c>
      <c r="L52" s="105">
        <f>'Data input'!Q331</f>
        <v>0</v>
      </c>
      <c r="M52" s="23"/>
      <c r="N52" s="23"/>
      <c r="O52" s="23"/>
      <c r="P52" s="23"/>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row>
    <row r="53" spans="2:55" s="28" customFormat="1" ht="12.75" outlineLevel="2">
      <c r="B53" s="30" t="s">
        <v>39</v>
      </c>
      <c r="C53" s="116"/>
      <c r="D53" s="231" t="s">
        <v>151</v>
      </c>
      <c r="E53" s="126"/>
      <c r="F53" s="126"/>
      <c r="G53" s="70"/>
      <c r="H53" s="126"/>
      <c r="I53" s="97"/>
      <c r="J53" s="97"/>
      <c r="K53" s="126" t="str">
        <f>'Data input'!P332</f>
        <v>NSi3.4</v>
      </c>
      <c r="L53" s="97" t="str">
        <f>'Data input'!Q332</f>
        <v>NSi4.4</v>
      </c>
      <c r="M53" s="23"/>
      <c r="N53" s="23"/>
      <c r="O53" s="23"/>
      <c r="P53" s="2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row>
    <row r="54" spans="2:55" s="14" customFormat="1" ht="12.75" outlineLevel="2">
      <c r="B54" s="40"/>
      <c r="C54" s="25"/>
      <c r="D54" s="227" t="s">
        <v>152</v>
      </c>
      <c r="E54" s="129"/>
      <c r="F54" s="129"/>
      <c r="G54" s="74"/>
      <c r="H54" s="129"/>
      <c r="I54" s="101"/>
      <c r="J54" s="101"/>
      <c r="K54" s="156">
        <f>'Data input'!P333</f>
        <v>0</v>
      </c>
      <c r="L54" s="127">
        <f>'Data input'!Q333</f>
        <v>0</v>
      </c>
      <c r="M54" s="23"/>
      <c r="N54" s="23"/>
      <c r="O54" s="23"/>
      <c r="P54" s="23"/>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row>
    <row r="55" spans="2:55" s="14" customFormat="1" ht="12.75" outlineLevel="2">
      <c r="B55" s="40"/>
      <c r="C55" s="25"/>
      <c r="D55" s="227" t="s">
        <v>173</v>
      </c>
      <c r="E55" s="129"/>
      <c r="F55" s="129"/>
      <c r="G55" s="74"/>
      <c r="H55" s="129"/>
      <c r="I55" s="101"/>
      <c r="J55" s="101"/>
      <c r="K55" s="156">
        <f>'Data input'!P334</f>
        <v>0</v>
      </c>
      <c r="L55" s="156">
        <f>'Data input'!Q334</f>
        <v>0</v>
      </c>
      <c r="M55" s="23"/>
      <c r="N55" s="23"/>
      <c r="O55" s="23"/>
      <c r="P55" s="23"/>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row>
    <row r="56" spans="2:55" s="14" customFormat="1" ht="12.75" outlineLevel="2">
      <c r="B56" s="40"/>
      <c r="C56" s="25"/>
      <c r="D56" s="227" t="s">
        <v>174</v>
      </c>
      <c r="E56" s="129"/>
      <c r="F56" s="129"/>
      <c r="G56" s="74"/>
      <c r="H56" s="129"/>
      <c r="I56" s="101"/>
      <c r="J56" s="101"/>
      <c r="K56" s="156">
        <f>'Data input'!P335</f>
        <v>0</v>
      </c>
      <c r="L56" s="156">
        <f>'Data input'!Q335</f>
        <v>0</v>
      </c>
      <c r="M56" s="23"/>
      <c r="N56" s="23"/>
      <c r="O56" s="23"/>
      <c r="P56" s="23"/>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row>
    <row r="57" spans="1:55" s="6" customFormat="1" ht="5.25" customHeight="1" outlineLevel="1">
      <c r="A57" s="4"/>
      <c r="B57" s="4"/>
      <c r="C57" s="117"/>
      <c r="D57" s="225"/>
      <c r="E57" s="133"/>
      <c r="F57" s="133"/>
      <c r="G57" s="109"/>
      <c r="H57" s="133"/>
      <c r="I57" s="105"/>
      <c r="J57" s="105"/>
      <c r="K57" s="133">
        <f>'Data input'!P339</f>
        <v>0</v>
      </c>
      <c r="L57" s="105">
        <f>'Data input'!Q339</f>
        <v>0</v>
      </c>
      <c r="M57" s="23"/>
      <c r="N57" s="23"/>
      <c r="O57" s="23"/>
      <c r="P57" s="23"/>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row>
    <row r="58" spans="2:55" s="28" customFormat="1" ht="12.75" outlineLevel="2">
      <c r="B58" s="30" t="s">
        <v>43</v>
      </c>
      <c r="C58" s="116"/>
      <c r="D58" s="231" t="s">
        <v>151</v>
      </c>
      <c r="E58" s="126"/>
      <c r="F58" s="126"/>
      <c r="G58" s="70"/>
      <c r="H58" s="126"/>
      <c r="I58" s="97"/>
      <c r="J58" s="97"/>
      <c r="K58" s="126" t="str">
        <f>'Data input'!P340</f>
        <v>NSi3.5</v>
      </c>
      <c r="L58" s="97" t="str">
        <f>'Data input'!Q340</f>
        <v>NSi4.5</v>
      </c>
      <c r="M58" s="23"/>
      <c r="N58" s="23"/>
      <c r="O58" s="23"/>
      <c r="P58" s="23"/>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row>
    <row r="59" spans="2:55" s="14" customFormat="1" ht="12.75" outlineLevel="2">
      <c r="B59" s="40"/>
      <c r="C59" s="25"/>
      <c r="D59" s="227" t="s">
        <v>152</v>
      </c>
      <c r="E59" s="129"/>
      <c r="F59" s="129"/>
      <c r="G59" s="74"/>
      <c r="H59" s="129"/>
      <c r="I59" s="101"/>
      <c r="J59" s="101"/>
      <c r="K59" s="156">
        <f>'Data input'!P341</f>
        <v>0</v>
      </c>
      <c r="L59" s="98">
        <f>'Data input'!Q341</f>
        <v>0</v>
      </c>
      <c r="M59" s="23"/>
      <c r="N59" s="23"/>
      <c r="O59" s="23"/>
      <c r="P59" s="23"/>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row>
    <row r="60" spans="2:55" s="14" customFormat="1" ht="12.75" outlineLevel="2">
      <c r="B60" s="40"/>
      <c r="C60" s="25"/>
      <c r="D60" s="227" t="s">
        <v>173</v>
      </c>
      <c r="E60" s="129"/>
      <c r="F60" s="129"/>
      <c r="G60" s="74"/>
      <c r="H60" s="129"/>
      <c r="I60" s="101"/>
      <c r="J60" s="101"/>
      <c r="K60" s="156">
        <f>'Data input'!P342</f>
        <v>0</v>
      </c>
      <c r="L60" s="156">
        <f>'Data input'!Q342</f>
        <v>0</v>
      </c>
      <c r="M60" s="23"/>
      <c r="N60" s="23"/>
      <c r="O60" s="23"/>
      <c r="P60" s="23"/>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row>
    <row r="61" spans="2:55" s="14" customFormat="1" ht="12.75" outlineLevel="2">
      <c r="B61" s="40"/>
      <c r="C61" s="25"/>
      <c r="D61" s="227" t="s">
        <v>174</v>
      </c>
      <c r="E61" s="129"/>
      <c r="F61" s="129"/>
      <c r="G61" s="74"/>
      <c r="H61" s="129"/>
      <c r="I61" s="101"/>
      <c r="J61" s="101"/>
      <c r="K61" s="156">
        <f>'Data input'!P343</f>
        <v>0</v>
      </c>
      <c r="L61" s="156">
        <f>'Data input'!Q343</f>
        <v>0</v>
      </c>
      <c r="M61" s="23"/>
      <c r="N61" s="23"/>
      <c r="O61" s="23"/>
      <c r="P61" s="23"/>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row>
    <row r="62" spans="1:55" s="6" customFormat="1" ht="5.25" customHeight="1" outlineLevel="1">
      <c r="A62" s="4"/>
      <c r="B62" s="4"/>
      <c r="C62" s="117"/>
      <c r="D62" s="225"/>
      <c r="E62" s="133"/>
      <c r="F62" s="133"/>
      <c r="G62" s="109"/>
      <c r="H62" s="133"/>
      <c r="I62" s="105"/>
      <c r="J62" s="105"/>
      <c r="K62" s="133"/>
      <c r="L62" s="105"/>
      <c r="M62" s="23"/>
      <c r="N62" s="23"/>
      <c r="O62" s="23"/>
      <c r="P62" s="23"/>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row>
    <row r="63" spans="2:55" s="28" customFormat="1" ht="12.75" outlineLevel="2">
      <c r="B63" s="30" t="s">
        <v>168</v>
      </c>
      <c r="C63" s="116"/>
      <c r="D63" s="223"/>
      <c r="E63" s="126"/>
      <c r="F63" s="126"/>
      <c r="G63" s="70"/>
      <c r="H63" s="126"/>
      <c r="I63" s="97"/>
      <c r="J63" s="97"/>
      <c r="K63" s="126"/>
      <c r="L63" s="97"/>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row>
    <row r="64" spans="1:55" s="36" customFormat="1" ht="9.75" customHeight="1">
      <c r="A64" s="33"/>
      <c r="B64" s="33"/>
      <c r="C64" s="121"/>
      <c r="D64" s="234"/>
      <c r="E64" s="137"/>
      <c r="F64" s="137"/>
      <c r="G64" s="88"/>
      <c r="H64" s="137"/>
      <c r="I64" s="81"/>
      <c r="J64" s="81"/>
      <c r="K64" s="137"/>
      <c r="L64" s="81"/>
      <c r="M64" s="23"/>
      <c r="N64" s="23"/>
      <c r="O64" s="23"/>
      <c r="P64" s="23"/>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row>
    <row r="65" spans="4:55" s="23" customFormat="1" ht="12.75">
      <c r="D65" s="236"/>
      <c r="E65" s="138"/>
      <c r="F65" s="138"/>
      <c r="G65" s="89"/>
      <c r="H65" s="138"/>
      <c r="I65" s="84"/>
      <c r="J65" s="84"/>
      <c r="K65" s="138"/>
      <c r="L65" s="84"/>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row>
  </sheetData>
  <sheetProtection/>
  <printOptions/>
  <pageMargins left="0.5905511811023623" right="0.5905511811023623" top="0.3937007874015748" bottom="0.3937007874015748" header="0.1968503937007874" footer="0.1968503937007874"/>
  <pageSetup fitToHeight="2" fitToWidth="2" horizontalDpi="200" verticalDpi="200" orientation="landscape" paperSize="9" scale="7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user</cp:lastModifiedBy>
  <cp:lastPrinted>2014-05-06T19:44:15Z</cp:lastPrinted>
  <dcterms:created xsi:type="dcterms:W3CDTF">2006-12-11T16:06:48Z</dcterms:created>
  <dcterms:modified xsi:type="dcterms:W3CDTF">2015-06-03T16:35:11Z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1401755538</vt:i4>
  </property>
  <property fmtid="{D5CDD505-2E9C-101B-9397-08002B2CF9AE}" pid="3" name="_NewReviewCycle">
    <vt:lpwstr/>
  </property>
  <property fmtid="{D5CDD505-2E9C-101B-9397-08002B2CF9AE}" pid="4" name="_EmailSubject">
    <vt:lpwstr>[INSPIRE] 2013 Monitoring (ref. year 2012) and Reporting (ref. years 2010-2012) reminder</vt:lpwstr>
  </property>
  <property fmtid="{D5CDD505-2E9C-101B-9397-08002B2CF9AE}" pid="5" name="_AuthorEmail">
    <vt:lpwstr>Sven.Schade@eea.europa.eu</vt:lpwstr>
  </property>
  <property fmtid="{D5CDD505-2E9C-101B-9397-08002B2CF9AE}" pid="6" name="_AuthorEmailDisplayName">
    <vt:lpwstr>Sven Schade</vt:lpwstr>
  </property>
  <property fmtid="{D5CDD505-2E9C-101B-9397-08002B2CF9AE}" pid="7" name="_ReviewingToolsShownOnce">
    <vt:lpwstr/>
  </property>
</Properties>
</file>